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CFDA295D-FE01-484F-9288-3FBD918F6531}" xr6:coauthVersionLast="47" xr6:coauthVersionMax="47" xr10:uidLastSave="{00000000-0000-0000-0000-000000000000}"/>
  <bookViews>
    <workbookView xWindow="-110" yWindow="-110" windowWidth="19420" windowHeight="10300" activeTab="4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Inventory'!$A$5:$R$403</definedName>
    <definedName name="_xlnm._FilterDatabase" localSheetId="4" hidden="1">'Stock Bal_Audit'!$B$6:$E$140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Bal_Audit'!$B$4:$E$140</definedName>
  </definedNames>
  <calcPr calcId="191029"/>
  <pivotCaches>
    <pivotCache cacheId="22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354" i="1" l="1"/>
  <c r="O362" i="1"/>
  <c r="O323" i="1"/>
  <c r="P403" i="1" l="1"/>
  <c r="P362" i="1"/>
  <c r="O397" i="1"/>
  <c r="P397" i="1" s="1"/>
  <c r="P402" i="1"/>
  <c r="L402" i="1"/>
  <c r="L403" i="1"/>
  <c r="B403" i="1"/>
  <c r="C403" i="1"/>
  <c r="B402" i="1"/>
  <c r="C402" i="1"/>
  <c r="P401" i="1"/>
  <c r="L394" i="1"/>
  <c r="L395" i="1"/>
  <c r="L396" i="1"/>
  <c r="L397" i="1"/>
  <c r="L398" i="1"/>
  <c r="L399" i="1"/>
  <c r="L400" i="1"/>
  <c r="L401" i="1"/>
  <c r="P398" i="1"/>
  <c r="P399" i="1"/>
  <c r="P400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78" i="1"/>
  <c r="O392" i="1"/>
  <c r="P392" i="1" s="1"/>
  <c r="L393" i="1"/>
  <c r="L392" i="1"/>
  <c r="P393" i="1"/>
  <c r="P394" i="1"/>
  <c r="P395" i="1"/>
  <c r="P396" i="1"/>
  <c r="O383" i="1"/>
  <c r="O380" i="1"/>
  <c r="P380" i="1" s="1"/>
  <c r="O382" i="1"/>
  <c r="P382" i="1" s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P378" i="1"/>
  <c r="O247" i="1"/>
  <c r="O340" i="1"/>
  <c r="P388" i="1"/>
  <c r="P389" i="1"/>
  <c r="P390" i="1"/>
  <c r="P391" i="1"/>
  <c r="L388" i="1"/>
  <c r="B388" i="1"/>
  <c r="C388" i="1"/>
  <c r="O214" i="1"/>
  <c r="P387" i="1"/>
  <c r="B387" i="1"/>
  <c r="C387" i="1"/>
  <c r="L387" i="1"/>
  <c r="L389" i="1"/>
  <c r="L390" i="1"/>
  <c r="L391" i="1"/>
  <c r="O100" i="1"/>
  <c r="O358" i="1"/>
  <c r="P358" i="1" s="1"/>
  <c r="P383" i="1"/>
  <c r="O335" i="1"/>
  <c r="O353" i="1"/>
  <c r="O357" i="1"/>
  <c r="P357" i="1" s="1"/>
  <c r="O352" i="1"/>
  <c r="O299" i="1"/>
  <c r="O355" i="1"/>
  <c r="P355" i="1" s="1"/>
  <c r="O376" i="1"/>
  <c r="P376" i="1" s="1"/>
  <c r="P377" i="1"/>
  <c r="O363" i="1"/>
  <c r="P363" i="1" s="1"/>
  <c r="O350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<sst xmlns="http://schemas.openxmlformats.org/spreadsheetml/2006/main" count="4292" uniqueCount="1135">
  <si>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</si>
  <si>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</si>
  <si>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</si>
  <si>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</si>
  <si>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</si>
  <si>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</si>
  <si>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</si>
  <si>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</si>
  <si>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</si>
  <si>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</si>
  <si>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</si>
  <si>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</si>
  <si>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</si>
  <si>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</si>
  <si>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</si>
  <si>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</si>
  <si>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</si>
  <si>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</si>
  <si>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</si>
  <si>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</si>
  <si>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</si>
  <si>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</si>
  <si>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</si>
  <si>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</si>
  <si>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</si>
  <si>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</si>
  <si>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</si>
  <si>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</si>
  <si>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</si>
  <si>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</si>
  <si>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</si>
  <si>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</si>
  <si>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</si>
  <si>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</si>
  <si>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</si>
  <si>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</si>
  <si>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</si>
  <si>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</si>
  <si>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</si>
  <si>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</si>
  <si>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</si>
  <si>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</si>
  <si>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</si>
  <si>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</si>
  <si>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</si>
  <si>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</si>
  <si>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</si>
  <si>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</si>
  <si>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</si>
  <si>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</si>
  <si>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</si>
  <si>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</si>
  <si>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</si>
  <si>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</si>
  <si>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</si>
  <si>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</si>
  <si>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</si>
  <si>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</si>
  <si>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</si>
  <si>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</si>
  <si>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</si>
  <si>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</si>
  <si>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</si>
  <si>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</si>
  <si>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</si>
  <si>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</si>
  <si>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</si>
  <si>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</si>
  <si>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</si>
  <si>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</si>
  <si>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</si>
  <si>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</si>
  <si>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</si>
  <si>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</si>
  <si>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</si>
  <si>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</si>
  <si>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</si>
  <si>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</si>
  <si>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</si>
  <si>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</si>
  <si>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</si>
  <si>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</si>
  <si>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</si>
  <si>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</si>
  <si>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</si>
  <si>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</si>
  <si>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</si>
  <si>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</si>
  <si>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</si>
  <si>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</si>
  <si>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</si>
  <si>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</si>
  <si>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</si>
  <si>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</si>
  <si>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</si>
  <si>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</si>
  <si>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</si>
  <si>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</si>
  <si>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</si>
  <si>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</si>
  <si>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</si>
  <si>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</si>
  <si>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</si>
  <si>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</si>
  <si>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</si>
  <si>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</si>
  <si>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</si>
  <si>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</si>
  <si>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</si>
  <si>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</si>
  <si>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</si>
  <si>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</si>
  <si>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</si>
  <si>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</si>
  <si>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</si>
  <si>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</si>
  <si>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</si>
  <si>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</si>
  <si>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</si>
  <si>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</si>
  <si>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</si>
  <si>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</si>
  <si>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</si>
  <si>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</si>
  <si>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</si>
  <si>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</si>
  <si>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</si>
  <si>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</si>
  <si>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</si>
  <si>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</si>
  <si>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</si>
  <si>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</si>
  <si>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</si>
  <si>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</si>
  <si>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</si>
  <si>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</si>
  <si>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</si>
  <si>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</si>
  <si>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</si>
  <si>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</si>
  <si>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</si>
  <si>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</si>
  <si>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</si>
  <si>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</si>
  <si>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</si>
  <si>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</si>
  <si>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</si>
  <si>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</si>
  <si>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</si>
  <si>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</si>
  <si>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</si>
  <si>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</si>
  <si>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</si>
  <si>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</si>
  <si>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</si>
  <si>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</si>
  <si>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</si>
  <si>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</si>
  <si>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</si>
  <si>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</si>
  <si>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</si>
  <si>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</si>
  <si>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</si>
  <si>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</si>
  <si>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</si>
  <si>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</si>
  <si>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</si>
  <si>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</si>
  <si>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</si>
  <si>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</si>
  <si>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</si>
  <si>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</si>
  <si>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</si>
  <si>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</si>
  <si>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</si>
  <si>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</si>
  <si>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</si>
  <si>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</si>
  <si>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</si>
  <si>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</si>
  <si>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</si>
  <si>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</si>
  <si>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</si>
  <si>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</si>
  <si>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</si>
  <si>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</si>
  <si>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</si>
  <si>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</si>
  <si>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</si>
  <si>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</si>
  <si>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</si>
  <si>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</si>
  <si>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</si>
  <si>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</si>
  <si>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</si>
  <si>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</si>
  <si>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</si>
  <si>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</si>
  <si>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</si>
  <si>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</si>
  <si>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</si>
  <si>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</si>
  <si>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</si>
  <si>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</si>
  <si>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</si>
  <si>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</si>
  <si>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</si>
  <si>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</si>
  <si>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</si>
  <si>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</si>
  <si>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</si>
  <si>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</si>
  <si>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</si>
  <si>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</si>
  <si>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</si>
  <si>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</si>
  <si>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</si>
  <si>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</si>
  <si>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</si>
  <si>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</si>
  <si>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</si>
  <si>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</si>
  <si>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</si>
  <si>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</si>
  <si>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</si>
  <si>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</si>
  <si>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</si>
  <si>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</si>
  <si>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</si>
  <si>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</si>
  <si>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</si>
  <si>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</si>
  <si>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</si>
  <si>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</si>
  <si>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</si>
  <si>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</si>
  <si>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</si>
  <si>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</si>
  <si>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</si>
  <si>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</si>
  <si>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</si>
  <si>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</si>
  <si>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</si>
  <si>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</si>
  <si>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</si>
  <si>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</si>
  <si>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</si>
  <si>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</si>
  <si>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</si>
  <si>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</si>
  <si>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</si>
  <si>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</si>
  <si>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</si>
  <si>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</si>
  <si>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</si>
  <si>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</si>
  <si>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</si>
  <si>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</si>
  <si>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</si>
  <si>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</si>
  <si>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</si>
  <si>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</si>
  <si>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</si>
  <si>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</si>
  <si>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</si>
  <si>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</si>
  <si>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</si>
  <si>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</si>
  <si>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</si>
  <si>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</si>
  <si>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</si>
  <si>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</si>
  <si>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</si>
  <si>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</si>
  <si>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</si>
  <si>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</si>
  <si>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</si>
  <si>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</si>
  <si>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</si>
  <si>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</si>
  <si>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</si>
  <si>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</si>
  <si>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</si>
  <si>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</si>
  <si>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</si>
  <si>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</si>
  <si>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</si>
  <si>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</si>
  <si>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</si>
  <si>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</si>
  <si>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</si>
  <si>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</si>
  <si>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</si>
  <si>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</si>
  <si>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</si>
  <si>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</si>
  <si>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</si>
  <si>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</si>
  <si>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</si>
  <si>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</si>
  <si>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</si>
  <si>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</si>
  <si>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</si>
  <si>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</si>
  <si>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</si>
  <si>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</si>
  <si>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</si>
  <si>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</si>
  <si>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</si>
  <si>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</si>
  <si>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</si>
  <si>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</si>
  <si>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</si>
  <si>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</si>
  <si>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</si>
  <si>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</si>
  <si>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</si>
  <si>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</si>
  <si>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</si>
  <si>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</si>
  <si>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</si>
  <si>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</si>
  <si>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</si>
  <si>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</si>
  <si>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</si>
  <si>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</si>
  <si>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</si>
  <si>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</si>
  <si>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</si>
  <si>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</si>
  <si>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</si>
  <si>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</si>
  <si>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</si>
  <si>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</si>
  <si>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</si>
  <si>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</si>
  <si>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</si>
  <si>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</si>
  <si>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</si>
  <si>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</si>
  <si>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</si>
  <si>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</si>
  <si>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</si>
  <si>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</si>
  <si>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</si>
  <si>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</si>
  <si>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</si>
  <si>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</si>
  <si>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</si>
  <si>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</si>
  <si>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</si>
  <si>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</si>
  <si>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</si>
  <si>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</si>
  <si>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</si>
  <si>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</si>
  <si>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</si>
  <si>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</si>
  <si>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</si>
  <si>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</si>
  <si>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</si>
  <si>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</si>
  <si>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</si>
  <si>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</si>
  <si>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</si>
  <si>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</si>
  <si>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</si>
  <si>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</si>
  <si>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</si>
  <si>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</si>
  <si>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</si>
  <si>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</si>
  <si>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</si>
  <si>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</si>
  <si>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</si>
  <si>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</si>
  <si>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</si>
  <si>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</si>
  <si>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</si>
  <si>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</si>
  <si>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</si>
  <si>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</si>
  <si>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</si>
  <si>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</si>
  <si>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</si>
  <si>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</si>
  <si>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</si>
  <si>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</si>
  <si>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</si>
  <si>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</si>
  <si>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</si>
  <si>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</si>
  <si>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</si>
  <si>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</si>
  <si>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</si>
  <si>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</si>
  <si>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</si>
  <si>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</si>
  <si>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</si>
  <si>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</si>
  <si>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</si>
  <si>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</si>
  <si>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</si>
  <si>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</si>
  <si>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</si>
  <si>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</si>
  <si>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</si>
  <si>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</si>
  <si>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</si>
  <si>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</si>
  <si>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</si>
  <si>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</si>
  <si>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</si>
  <si>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</si>
  <si>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</si>
  <si>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</si>
  <si>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</si>
  <si>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</si>
  <si>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</si>
  <si>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</si>
  <si>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</si>
  <si>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</si>
  <si>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</si>
  <si>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</si>
  <si>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</si>
  <si>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</si>
  <si>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</si>
  <si>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</si>
  <si>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</si>
  <si>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</si>
  <si>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</si>
  <si>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</si>
  <si>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</si>
  <si>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</si>
  <si>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</si>
  <si>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</si>
  <si>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</si>
  <si>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</si>
  <si>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</si>
  <si>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</si>
  <si>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</si>
  <si>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</si>
  <si>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</si>
  <si>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</si>
  <si>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</si>
  <si>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</si>
  <si>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</si>
  <si>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</si>
  <si>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</si>
  <si>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</si>
  <si>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</si>
  <si>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</si>
  <si>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</si>
  <si>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</si>
  <si>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</si>
  <si>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</si>
  <si>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</si>
  <si>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</si>
  <si>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</si>
  <si>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</si>
  <si>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</si>
  <si>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</si>
  <si>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</si>
  <si>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</si>
  <si>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</si>
  <si>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</si>
  <si>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</si>
  <si>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</si>
  <si>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</si>
  <si>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</si>
  <si>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</si>
  <si>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</si>
  <si>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</si>
  <si>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</si>
  <si>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</si>
  <si>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</si>
  <si>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</si>
  <si>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</si>
  <si>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</si>
  <si>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</si>
  <si>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</si>
  <si>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</si>
  <si>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</si>
  <si>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</si>
  <si>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</si>
  <si>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</si>
  <si>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</si>
  <si>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</si>
  <si>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</si>
  <si>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</si>
  <si>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</si>
  <si>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</si>
  <si>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</si>
  <si>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</si>
  <si>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</si>
  <si>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</si>
  <si>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</si>
  <si>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</si>
  <si>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</si>
  <si>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</si>
  <si>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</si>
  <si>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</si>
  <si>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</si>
  <si>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</si>
  <si>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</si>
  <si>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</si>
  <si>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</si>
  <si>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</si>
  <si>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</si>
  <si>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</si>
  <si>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</si>
  <si>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</si>
  <si>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</si>
  <si>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</si>
  <si>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</si>
  <si>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</si>
  <si>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</si>
  <si>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</si>
  <si>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</si>
  <si>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</si>
  <si>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</si>
  <si>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</si>
  <si>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</si>
  <si>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</si>
  <si>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</si>
  <si>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</si>
  <si>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</si>
  <si>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</si>
  <si>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</si>
  <si>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</si>
  <si>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</si>
  <si>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</si>
  <si>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</si>
  <si>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</si>
  <si>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</si>
  <si>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</si>
  <si>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</si>
  <si>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</si>
  <si>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</si>
  <si>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</si>
  <si>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</si>
  <si>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</si>
  <si>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</si>
  <si>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</si>
  <si>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</si>
  <si>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</si>
  <si>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</si>
  <si>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</si>
  <si>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</si>
  <si>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</si>
  <si>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</si>
  <si>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</si>
  <si>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</si>
  <si>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</si>
  <si>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</si>
  <si>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</si>
  <si>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</si>
  <si>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</si>
  <si>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</si>
  <si>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</si>
  <si>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</si>
  <si>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</si>
  <si>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</si>
  <si>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</si>
  <si>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</si>
  <si>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</si>
  <si>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</si>
  <si>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</si>
  <si>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</si>
  <si>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</si>
  <si>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</si>
  <si>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</si>
  <si>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</si>
  <si>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</si>
  <si>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</si>
  <si>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</si>
  <si>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</si>
  <si>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</si>
  <si>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</si>
  <si>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</si>
  <si>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</si>
  <si>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</si>
  <si>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</si>
  <si>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</si>
  <si>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</si>
  <si>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</si>
  <si>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</si>
  <si>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</si>
  <si>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</si>
  <si>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</si>
  <si>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</si>
  <si>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</si>
  <si>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</si>
  <si>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</si>
  <si>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</si>
  <si>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</si>
  <si>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</si>
  <si>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</si>
  <si>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</si>
  <si>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</si>
  <si>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</si>
  <si>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</si>
  <si>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</si>
  <si>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</si>
  <si>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</si>
  <si>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</si>
  <si>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</si>
  <si>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</si>
  <si>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</si>
  <si>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</si>
  <si>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</si>
  <si>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</si>
  <si>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</si>
  <si>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</si>
  <si>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</si>
  <si>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</si>
  <si>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</si>
  <si>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</si>
  <si>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</si>
  <si>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</si>
  <si>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</si>
  <si>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</si>
  <si>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</si>
  <si>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</si>
  <si>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</si>
  <si>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</si>
  <si>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</si>
  <si>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</si>
  <si>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</si>
  <si>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</si>
  <si>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</si>
  <si>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</si>
  <si>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</si>
  <si>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</si>
  <si>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</si>
  <si>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</si>
  <si>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</si>
  <si>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</si>
  <si>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</si>
  <si>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</si>
  <si>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</si>
  <si>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</si>
  <si>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</si>
  <si>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</si>
  <si>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</si>
  <si>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</si>
  <si>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</si>
  <si>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</si>
  <si>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</si>
  <si>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</si>
  <si>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</si>
  <si>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</si>
  <si>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</si>
  <si>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</si>
  <si>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</si>
  <si>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</si>
  <si>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</si>
  <si>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</si>
  <si>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</si>
  <si>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</si>
  <si>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</si>
  <si>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</si>
  <si>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</si>
  <si>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</si>
  <si>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</si>
  <si>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</si>
  <si>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</si>
  <si>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</si>
  <si>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</si>
  <si>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</si>
  <si>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</si>
  <si>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</si>
  <si>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</si>
  <si>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</si>
  <si>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</si>
  <si>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</si>
  <si>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</si>
  <si>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</si>
  <si>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</si>
  <si>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</si>
  <si>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</si>
  <si>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</si>
  <si>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</si>
  <si>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</si>
  <si>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</si>
  <si>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</si>
  <si>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</si>
  <si>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</si>
  <si>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</si>
  <si>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</si>
  <si>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</si>
  <si>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</si>
  <si>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</si>
  <si>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</si>
  <si>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</si>
  <si>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</si>
  <si>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</si>
  <si>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</si>
  <si>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</si>
  <si>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</si>
  <si>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</si>
  <si>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</si>
  <si>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</si>
  <si>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</si>
  <si>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</si>
  <si>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</si>
  <si>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</si>
  <si>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</si>
  <si>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</si>
  <si>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</si>
  <si>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</si>
  <si>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</si>
  <si>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</si>
  <si>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</si>
  <si>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</si>
  <si>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</si>
  <si>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</si>
  <si>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</si>
  <si>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</si>
  <si>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</si>
  <si>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</si>
  <si>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</si>
  <si>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</si>
  <si>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</si>
  <si>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</si>
  <si>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</si>
  <si>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</si>
  <si>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</si>
  <si>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</si>
  <si>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</si>
  <si>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</si>
  <si>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</si>
  <si>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</si>
  <si>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</si>
  <si>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</si>
  <si>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</si>
  <si>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</si>
  <si>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</si>
  <si>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</si>
  <si>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</si>
  <si>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</si>
  <si>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</si>
  <si>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</si>
  <si>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</si>
  <si>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</si>
  <si>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</si>
  <si>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</si>
  <si>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</si>
  <si>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</si>
  <si>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</si>
  <si>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</si>
  <si>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</si>
  <si>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</si>
  <si>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</si>
  <si>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</si>
  <si>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</si>
  <si>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</si>
  <si>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</si>
  <si>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</si>
  <si>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</si>
  <si>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</si>
  <si>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</si>
  <si>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</si>
  <si>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</si>
  <si>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</si>
  <si>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</si>
  <si>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</si>
  <si>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</si>
  <si>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</si>
  <si>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</si>
  <si>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</si>
  <si>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</si>
  <si>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</si>
  <si>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</si>
  <si>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</si>
  <si>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</si>
  <si>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</si>
  <si>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</si>
  <si>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</si>
  <si>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</si>
  <si>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</si>
  <si>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</si>
  <si>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</si>
  <si>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</si>
  <si>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</si>
  <si>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</si>
  <si>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</si>
  <si>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</si>
  <si>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</si>
  <si>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</si>
  <si>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</si>
  <si>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</si>
  <si>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</si>
  <si>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</si>
  <si>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</si>
  <si>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</si>
  <si>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</si>
  <si>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</si>
  <si>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</si>
  <si>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</si>
  <si>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</si>
  <si>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</si>
  <si>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</si>
  <si>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</si>
  <si>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</si>
  <si>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</si>
  <si>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</si>
  <si>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</si>
  <si>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</si>
  <si>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</si>
  <si>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</si>
  <si>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</si>
  <si>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</si>
  <si>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</si>
  <si>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</si>
  <si>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</si>
  <si>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</si>
  <si>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</si>
  <si>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</si>
  <si>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</si>
  <si>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</si>
  <si>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</si>
  <si>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</si>
  <si>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</si>
  <si>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</si>
  <si>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</si>
  <si>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</si>
  <si>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</si>
  <si>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</si>
  <si>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</si>
  <si>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</si>
  <si>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</si>
  <si>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</si>
  <si>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</si>
  <si>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</si>
  <si>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</si>
  <si>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</si>
  <si>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</si>
  <si>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</si>
  <si>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</si>
  <si>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</si>
  <si>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</si>
  <si>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</si>
  <si>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</si>
  <si>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</si>
  <si>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</si>
  <si>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</si>
  <si>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</si>
  <si>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</si>
  <si>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</si>
  <si>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</si>
  <si>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</si>
  <si>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</si>
  <si>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</si>
  <si>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</si>
  <si>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</si>
  <si>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</si>
  <si>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</si>
  <si>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</si>
  <si>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</si>
  <si>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</si>
  <si>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</si>
  <si>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</si>
  <si>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</si>
  <si>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</si>
  <si>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</si>
  <si>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</si>
  <si>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</si>
  <si>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</si>
  <si>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</si>
  <si>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</si>
  <si>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</si>
  <si>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</si>
  <si>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</si>
  <si>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</si>
  <si>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</si>
  <si>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</si>
  <si>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</si>
  <si>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</si>
  <si>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</si>
  <si>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</si>
  <si>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</si>
  <si>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</si>
  <si>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</si>
  <si>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</si>
  <si>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</si>
  <si>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</si>
  <si>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</si>
  <si>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</si>
  <si>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</si>
  <si>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</si>
  <si>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</si>
  <si>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</si>
  <si>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</si>
  <si>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</si>
  <si>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</si>
  <si>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</si>
  <si>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</si>
  <si>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</si>
  <si>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</si>
  <si>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</si>
  <si>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</si>
  <si>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</si>
  <si>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</si>
  <si>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</si>
  <si>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</si>
  <si>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</si>
  <si>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</si>
  <si>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</si>
  <si>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</si>
  <si>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</si>
  <si>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</si>
  <si>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</si>
  <si>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</si>
  <si>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</si>
  <si>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</si>
  <si>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</si>
  <si>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</si>
  <si>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</si>
  <si>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</si>
  <si>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</si>
  <si>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</si>
  <si>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</si>
  <si>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</si>
  <si>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</si>
  <si>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</si>
  <si>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</si>
  <si>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</si>
  <si>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</si>
  <si>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</si>
  <si>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</si>
  <si>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</si>
  <si>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</si>
  <si>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</si>
  <si>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</si>
  <si>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</si>
  <si>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</si>
  <si>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</si>
  <si>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</si>
  <si>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</si>
  <si>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</si>
  <si>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</si>
  <si>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</si>
  <si>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</si>
  <si>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</si>
  <si>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</si>
  <si>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</si>
  <si>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</si>
  <si>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</si>
  <si>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</si>
  <si>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</si>
  <si>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</si>
  <si>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</si>
  <si>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</si>
  <si>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</si>
  <si>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</si>
  <si>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</si>
  <si>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</si>
  <si>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</si>
  <si>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</si>
  <si>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</si>
  <si>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</si>
  <si>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</si>
  <si>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</si>
  <si>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</si>
  <si>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</si>
  <si>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</si>
  <si>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</si>
  <si>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</si>
  <si>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</si>
  <si>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</si>
  <si>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</si>
  <si>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</si>
  <si>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</si>
  <si>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</si>
  <si>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</si>
  <si>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</si>
  <si>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</si>
  <si>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</si>
  <si>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</si>
  <si>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</si>
  <si>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</si>
  <si>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</si>
  <si>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</si>
  <si>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</si>
  <si>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</si>
  <si>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</si>
  <si>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</si>
  <si>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</si>
  <si>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</si>
  <si>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</si>
  <si>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</si>
  <si>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</si>
  <si>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</si>
  <si>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</si>
  <si>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</si>
  <si>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</si>
  <si>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</si>
  <si>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</si>
  <si>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</si>
  <si>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</si>
  <si>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</si>
  <si>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</si>
  <si>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</si>
  <si>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</si>
  <si>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</si>
  <si>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</si>
  <si>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</si>
  <si>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</si>
  <si>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</si>
  <si>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</si>
  <si>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</si>
  <si>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</si>
  <si>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</si>
  <si>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</si>
  <si>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</si>
  <si>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</si>
  <si>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</si>
  <si>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</si>
  <si>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</si>
  <si>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</si>
  <si>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</si>
  <si>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</si>
  <si>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</si>
  <si>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</si>
  <si>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</si>
  <si>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</si>
  <si>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</si>
  <si>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</si>
  <si>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</si>
  <si>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</si>
  <si>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</si>
  <si>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</si>
  <si>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</si>
  <si>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</si>
  <si>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</si>
  <si>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</si>
  <si>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</si>
  <si>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</si>
  <si>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</si>
  <si>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</si>
  <si>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</si>
  <si>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</si>
  <si>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</si>
  <si>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</si>
  <si>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</si>
  <si>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</si>
  <si>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</si>
  <si>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</si>
  <si>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</si>
  <si>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</si>
  <si>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</si>
  <si>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</si>
  <si>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</si>
  <si>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</si>
  <si>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</si>
  <si>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28/9/22, 1/10/22</t>
  </si>
  <si>
    <t>DO336(1), DO338(1)</t>
  </si>
  <si>
    <t>3/10/22</t>
  </si>
  <si>
    <t>DO339-2(9)</t>
  </si>
  <si>
    <t>DO339-3(2)</t>
  </si>
  <si>
    <t>DO339-3(25)</t>
  </si>
  <si>
    <t>DO339-3(12)</t>
  </si>
  <si>
    <t>DO339-3(11)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</si>
  <si>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</si>
  <si>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</si>
  <si>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</si>
  <si>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</si>
  <si>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</si>
  <si>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</si>
  <si>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26/9/22, 11/10/22</t>
  </si>
  <si>
    <t>DO335(1), DO343(1)</t>
  </si>
  <si>
    <t>26/8/22, 26/9/22, 11/10/22</t>
  </si>
  <si>
    <t>DO320(1), DO335(1), DO344(1)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</si>
  <si>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</si>
  <si>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</si>
  <si>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</si>
  <si>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</si>
  <si>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</si>
  <si>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</si>
  <si>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</si>
  <si>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</si>
  <si>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</si>
  <si>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</si>
  <si>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</si>
  <si>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</si>
  <si>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</si>
  <si>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6/1/22, 14/5/22, 11/10/22, 17/10/22</t>
  </si>
  <si>
    <t>DO183(3), DO264(2), DO344(1), DO348(2)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</si>
  <si>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</si>
  <si>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</si>
  <si>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</si>
  <si>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9/4/22, 21/4/22, 12/5/22, 4/8/22, 15/8/22, 28/9/22, 18/10/22, 20/10/22</t>
  </si>
  <si>
    <t>DO234(1), DO246(3), DO262(2), DO306(2), DO312(4), DO336(2), DO350(2), DO351(3)</t>
  </si>
  <si>
    <t>11/10/22, 11/10/22, 13/10/22, 15/10/22, 31/10/22</t>
  </si>
  <si>
    <t>RM Woven Roing 600 1000mm (40kg)</t>
  </si>
  <si>
    <t>DO343(1), DO344(1), DO345(3), DO347(5), DO356-1(5)</t>
  </si>
  <si>
    <t>22/10/22, 31/10/22</t>
  </si>
  <si>
    <t>DO353(5), DO356-1(7)</t>
  </si>
  <si>
    <t>15/10/22, 17/10/22, 27/10/22, 31/10/22</t>
  </si>
  <si>
    <t>DO347(8), DO348(2), DO355(4), DO356-1(5)</t>
  </si>
  <si>
    <t>13/10/22, 31/10/22</t>
  </si>
  <si>
    <t>DO345(1), DO356-1(2)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</si>
  <si>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</si>
  <si>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</si>
  <si>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</si>
  <si>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</si>
  <si>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</si>
  <si>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</si>
  <si>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</si>
  <si>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</si>
  <si>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</si>
  <si>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</si>
  <si>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</si>
  <si>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</si>
  <si>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17/10/22, 21/10/220, 22/10/22, 22/10/22, 31/10/22</t>
  </si>
  <si>
    <t>DO346(1), DO348(1), DO352(1), DO353(2), DO354(1), DO357(1)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</si>
  <si>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</si>
  <si>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</si>
  <si>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</si>
  <si>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</si>
  <si>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</si>
  <si>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</si>
  <si>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</si>
  <si>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31/10/22</t>
  </si>
  <si>
    <t>28/10/22</t>
  </si>
  <si>
    <t>DO357(2)</t>
  </si>
  <si>
    <t>31/10/2022</t>
  </si>
  <si>
    <t>DO357(1)</t>
  </si>
  <si>
    <t>15/8/22, 26/8/22, 23/9/22, 24/9/22, 26/9/22, 26/9/22, 1/10/22</t>
  </si>
  <si>
    <r>
      <rPr>
        <sz val="11"/>
        <color rgb="FFFF0000"/>
        <rFont val="Calibri"/>
        <family val="2"/>
        <scheme val="minor"/>
      </rPr>
      <t>DO338(2)</t>
    </r>
    <r>
      <rPr>
        <sz val="11"/>
        <rFont val="Calibri"/>
        <family val="2"/>
        <scheme val="minor"/>
      </rPr>
      <t>, DO339-2(4), DO340(1), DO341(6), DO344(1), DO345(2), DO346(1), DO347(4), DO348(1), DO354(1), DO356-1(4), DO357(1)</t>
    </r>
  </si>
  <si>
    <r>
      <t xml:space="preserve">9/9/22, 9/9/22, 13/9/22, 15/9/22, </t>
    </r>
    <r>
      <rPr>
        <sz val="11"/>
        <color rgb="FFFF0000"/>
        <rFont val="Calibri"/>
        <family val="2"/>
        <scheme val="minor"/>
      </rPr>
      <t>28/9/22</t>
    </r>
    <r>
      <rPr>
        <sz val="11"/>
        <rFont val="Calibri"/>
        <family val="2"/>
        <scheme val="minor"/>
      </rPr>
      <t>, 28/9/22, 20/10/22</t>
    </r>
  </si>
  <si>
    <r>
      <t xml:space="preserve">DO324(1), DO326(1), DO327(4), DO330(1), </t>
    </r>
    <r>
      <rPr>
        <sz val="11"/>
        <color rgb="FFFF0000"/>
        <rFont val="Calibri"/>
        <family val="2"/>
        <scheme val="minor"/>
      </rPr>
      <t>DO336(1)</t>
    </r>
    <r>
      <rPr>
        <sz val="11"/>
        <rFont val="Calibri"/>
        <family val="2"/>
        <scheme val="minor"/>
      </rPr>
      <t>, DO337(1), DO351(4)</t>
    </r>
  </si>
  <si>
    <r>
      <t xml:space="preserve">DO313(6), DO320(1), DO331(1), </t>
    </r>
    <r>
      <rPr>
        <sz val="11"/>
        <color rgb="FFFF0000"/>
        <rFont val="Calibri"/>
        <family val="2"/>
        <scheme val="minor"/>
      </rPr>
      <t>DO332(4)</t>
    </r>
    <r>
      <rPr>
        <sz val="11"/>
        <rFont val="Calibri"/>
        <family val="2"/>
        <scheme val="minor"/>
      </rPr>
      <t xml:space="preserve">, DO333(1), DO335(1), </t>
    </r>
    <r>
      <rPr>
        <sz val="11"/>
        <color rgb="FFFF0000"/>
        <rFont val="Calibri"/>
        <family val="2"/>
        <scheme val="minor"/>
      </rPr>
      <t xml:space="preserve">DO338(2), </t>
    </r>
  </si>
  <si>
    <r>
      <rPr>
        <sz val="11"/>
        <color rgb="FFFF0000"/>
        <rFont val="Calibri"/>
        <family val="2"/>
        <scheme val="minor"/>
      </rPr>
      <t>1/10/22</t>
    </r>
    <r>
      <rPr>
        <sz val="11"/>
        <rFont val="Calibri"/>
        <family val="2"/>
        <scheme val="minor"/>
      </rPr>
      <t xml:space="preserve">, 3/10/22, 1/10/22, 2/10/22, 11/10/22, 13/10/22, 13/10/22, 15/10/22, 17/10/22, 22/10/22, </t>
    </r>
    <r>
      <rPr>
        <sz val="11"/>
        <color rgb="FFFF0000"/>
        <rFont val="Calibri"/>
        <family val="2"/>
        <scheme val="minor"/>
      </rPr>
      <t>27/10/22,</t>
    </r>
    <r>
      <rPr>
        <sz val="11"/>
        <rFont val="Calibri"/>
        <family val="2"/>
        <scheme val="minor"/>
      </rPr>
      <t xml:space="preserve"> 31/10/22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</si>
</sst>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11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/>
    <xf numFmtId="14" fontId="0" fillId="0" borderId="4" xfId="0" applyNumberFormat="1" applyBorder="1"/>
    <xf numFmtId="49" fontId="0" fillId="3" borderId="4" xfId="0" quotePrefix="1" applyNumberFormat="1" applyFill="1" applyBorder="1"/>
    <xf numFmtId="0" fontId="0" fillId="3" borderId="4" xfId="0" applyFill="1" applyBorder="1"/>
    <xf numFmtId="0" fontId="0" fillId="0" borderId="7" xfId="0" quotePrefix="1" applyBorder="1"/>
    <xf numFmtId="14" fontId="11" fillId="0" borderId="4" xfId="0" applyNumberFormat="1" applyFont="1" applyBorder="1"/>
    <xf numFmtId="0" fontId="8" fillId="0" borderId="7" xfId="0" quotePrefix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3" borderId="7" xfId="0" quotePrefix="1" applyFont="1" applyFill="1" applyBorder="1"/>
    <xf numFmtId="0" fontId="0" fillId="3" borderId="4" xfId="0" quotePrefix="1" applyFill="1" applyBorder="1"/>
    <xf numFmtId="0" fontId="8" fillId="3" borderId="7" xfId="0" quotePrefix="1" applyFont="1" applyFill="1" applyBorder="1" applyAlignment="1">
      <alignment horizontal="left"/>
    </xf>
    <xf numFmtId="43" fontId="8" fillId="0" borderId="4" xfId="1" applyFont="1" applyFill="1" applyBorder="1"/>
    <xf numFmtId="0" fontId="8" fillId="3" borderId="0" xfId="0" applyFont="1" applyFill="1"/>
    <xf numFmtId="0" fontId="0" fillId="0" borderId="4" xfId="0" applyBorder="1" applyAlignment="1">
      <alignment horizontal="left"/>
    </xf>
    <xf numFmtId="0" fontId="0" fillId="0" borderId="4" xfId="0" quotePrefix="1" applyBorder="1" applyAlignment="1">
      <alignment horizontal="left"/>
    </xf>
    <xf numFmtId="6" fontId="2" fillId="0" borderId="2" xfId="0" applyNumberFormat="1" applyFont="1" applyBorder="1" applyAlignment="1">
      <alignment horizontal="left" wrapText="1"/>
    </xf>
    <xf numFmtId="0" fontId="0" fillId="3" borderId="0" xfId="0" applyFill="1"/>
    <xf numFmtId="0" fontId="0" fillId="5" borderId="0" xfId="0" applyFill="1"/>
    <xf numFmtId="0" fontId="0" fillId="0" borderId="0" xfId="0" applyNumberFormat="1"/>
    <xf numFmtId="0" fontId="0" fillId="2" borderId="0" xfId="0" applyNumberFormat="1" applyFill="1"/>
  </cellXfs>
  <cellStyles count="3">
    <cellStyle name="Comma" xfId="1" builtinId="3"/>
    <cellStyle name="Normal" xfId="0" builtinId="0"/>
    <cellStyle name="Percent" xfId="2" builtinId="5"/>
  </cellStyles>
  <dxfs count="40"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66FF99"/>
      <color rgb="FF99FF99"/>
      <color rgb="FFCCFFCC"/>
      <color rgb="FFFFFF66"/>
      <color rgb="FFFFFF99"/>
      <color rgb="FFFFFFCC"/>
      <color rgb="FFCCFFFF"/>
      <color rgb="FFCCECFF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342900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387350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596900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330200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31750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469900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171450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514350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298450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330200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330200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381000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425450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311150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304800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387350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171450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387350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609600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330200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336550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158750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285750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330200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298450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292100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101600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476250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139</xdr:row>
          <xdr:rowOff>6350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50800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412750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298450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412750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133350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304800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95250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476250</xdr:colOff>
          <xdr:row>164</xdr:row>
          <xdr:rowOff>6350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304800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476250</xdr:colOff>
          <xdr:row>165</xdr:row>
          <xdr:rowOff>336550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476250</xdr:colOff>
          <xdr:row>167</xdr:row>
          <xdr:rowOff>88900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260350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2444750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336550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152400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139700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330200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177800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95</xdr:row>
          <xdr:rowOff>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133350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120650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285750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88900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158750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196850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476250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476250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476250</xdr:colOff>
          <xdr:row>204</xdr:row>
          <xdr:rowOff>279400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476250</xdr:colOff>
          <xdr:row>207</xdr:row>
          <xdr:rowOff>812800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266700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412750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266700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901700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177800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476250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1054100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298450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241300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152400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133350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679450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165100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106.672414930559" createdVersion="8" refreshedVersion="8" minRefreshableVersion="3" recordCount="398" xr:uid="{5869DC45-D39B-4B1E-BD9F-5876CF0D3310}">
  <cacheSource type="worksheet">
    <worksheetSource ref="A5:R403" sheet="Raw Inventory"/>
  </cacheSource>
  <cacheFields count="18">
    <cacheField name="Date" numFmtId="14">
      <sharedItems containsDate="1" containsMixedTypes="1" minDate="2019-12-19T00:00:00" maxDate="2022-11-01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68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s v="T27629"/>
        <s v="T27648"/>
        <s v="T27643"/>
        <s v="T27666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133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Gelcoat GSH (20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862340.1500000001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3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98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"/>
    <n v="8"/>
    <n v="4"/>
    <s v="DO183(3), DO264(2), DO344(1), DO348(2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"/>
    <n v="19"/>
    <n v="1"/>
    <s v="DO234(1), DO246(3), DO262(2), DO306(2), DO312(4), DO336(2), DO350(2), DO351(3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"/>
    <n v="2"/>
    <n v="13"/>
    <s v="DO335(1), DO343(1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"/>
    <n v="16"/>
    <n v="0"/>
    <s v="DO313(6), DO320(1), DO331(1), DO332(4), DO333(1), DO335(1), DO338(2), 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"/>
    <n v="2"/>
    <n v="1"/>
    <s v="DO336(1), DO338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"/>
    <n v="3"/>
    <n v="1"/>
    <s v="DO320(1), DO335(1), DO344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8/9/22, 20/10/22"/>
    <n v="13"/>
    <n v="7"/>
    <s v="DO324(1), DO326(1), DO327(4), DO330(1), DO336(1), DO337(1), DO351(4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28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28"/>
    <x v="11"/>
    <s v="RJ Butonox M50 (5kg)"/>
    <x v="127"/>
    <s v="Ex"/>
    <n v="32"/>
    <s v="Bottle"/>
    <n v="67.5"/>
    <n v="2160"/>
    <n v="1662878.8500000003"/>
    <s v="1/10/22, 3/10/22, 1/10/22, 2/10/22, 11/10/22, 13/10/22, 13/10/22, 15/10/22, 17/10/22, 22/10/22, 27/10/22, 31/10/22"/>
    <n v="28"/>
    <n v="4"/>
    <s v="DO338(2), DO339-2(4), DO340(1), DO341(6), DO344(1), DO345(2), DO346(1), DO347(4), DO348(1), DO354(1), DO356-1(4), DO357(1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A Resin 3317AW (220Kg)"/>
    <x v="17"/>
    <s v="Delivered"/>
    <n v="15"/>
    <s v="Drum"/>
    <n v="1606"/>
    <n v="24090"/>
    <n v="1732385.3500000003"/>
    <s v="13/10/22, 17/10/22, 21/10/220, 22/10/22, 22/10/22, 31/10/22"/>
    <n v="7"/>
    <n v="8"/>
    <s v="DO346(1), DO348(1), DO352(1), DO353(2), DO354(1), DO357(1)"/>
    <m/>
  </r>
  <r>
    <d v="2022-10-03T00:00:00"/>
    <x v="5"/>
    <x v="3"/>
    <x v="28"/>
    <x v="14"/>
    <s v="RA Resin 3338W (220Kg)"/>
    <x v="125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"/>
    <n v="19"/>
    <n v="21"/>
    <s v="DO347(8), DO348(2), DO355(4), DO356-1(5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"/>
    <n v="12"/>
    <n v="8"/>
    <s v="DO353(5), DO356-1(7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"/>
    <n v="3"/>
    <n v="1"/>
    <s v="DO345(1), DO356-1(2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A Resin 3338W (220Kg)"/>
    <x v="125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4"/>
    <x v="14"/>
    <s v="RM Resin 3338W (220Kg)"/>
    <x v="123"/>
    <s v="Delivered"/>
    <n v="20"/>
    <s v="Drum"/>
    <n v="1606"/>
    <n v="32120"/>
    <n v="1845583.7500000002"/>
    <m/>
    <m/>
    <n v="20"/>
    <m/>
    <m/>
  </r>
  <r>
    <d v="2022-10-28T00:00:00"/>
    <x v="5"/>
    <x v="3"/>
    <x v="165"/>
    <x v="14"/>
    <s v="RM CSM 450 79m(L) x 1040mm(W) (30kg)"/>
    <x v="130"/>
    <s v="Delivered"/>
    <n v="18"/>
    <s v="Roll"/>
    <n v="213"/>
    <n v="3834"/>
    <n v="1849417.7500000002"/>
    <s v="31/10/22"/>
    <n v="2"/>
    <n v="16"/>
    <s v="DO357(2)"/>
    <m/>
  </r>
  <r>
    <d v="2022-10-28T00:00:00"/>
    <x v="5"/>
    <x v="3"/>
    <x v="165"/>
    <x v="14"/>
    <s v="RM Woven Roing 600 1000mm (40kg)"/>
    <x v="131"/>
    <s v="Ex"/>
    <n v="10"/>
    <s v="Roll"/>
    <n v="206"/>
    <n v="2060"/>
    <n v="1851477.7500000002"/>
    <m/>
    <m/>
    <n v="10"/>
    <m/>
    <m/>
  </r>
  <r>
    <d v="2022-10-28T00:00:00"/>
    <x v="5"/>
    <x v="3"/>
    <x v="165"/>
    <x v="14"/>
    <s v="RM Talcum Powder (25kg)"/>
    <x v="110"/>
    <s v="Delivered"/>
    <n v="30"/>
    <s v="Bag"/>
    <n v="32.5"/>
    <n v="975"/>
    <n v="1852452.7500000002"/>
    <m/>
    <m/>
    <n v="30"/>
    <m/>
    <m/>
  </r>
  <r>
    <d v="2022-10-28T00:00:00"/>
    <x v="5"/>
    <x v="3"/>
    <x v="166"/>
    <x v="14"/>
    <s v="RM CSM 450 79m(L) x 1040mm(W) (30kg)"/>
    <x v="130"/>
    <s v="Delivered"/>
    <n v="16"/>
    <s v="Roll"/>
    <n v="213"/>
    <n v="3408"/>
    <n v="1855860.7500000002"/>
    <m/>
    <m/>
    <n v="16"/>
    <m/>
    <m/>
  </r>
  <r>
    <d v="2022-10-28T00:00:00"/>
    <x v="5"/>
    <x v="3"/>
    <x v="166"/>
    <x v="14"/>
    <s v="RM CSM 450 Jushi 64m(L) X 1860mm(W) (67kg)"/>
    <x v="120"/>
    <s v="Delivered"/>
    <n v="16"/>
    <s v="Roll"/>
    <n v="383.4"/>
    <n v="6134.4"/>
    <n v="1861995.1500000001"/>
    <m/>
    <m/>
    <n v="16"/>
    <m/>
    <m/>
  </r>
  <r>
    <d v="2022-10-31T00:00:00"/>
    <x v="5"/>
    <x v="3"/>
    <x v="167"/>
    <x v="14"/>
    <s v="RM Gelcoat GSH (20Kg)"/>
    <x v="132"/>
    <s v="Ex"/>
    <n v="1"/>
    <s v="Pail"/>
    <n v="225"/>
    <n v="225"/>
    <n v="1862220.1500000001"/>
    <s v="31/10/2022"/>
    <n v="1"/>
    <n v="0"/>
    <s v="DO357(1)"/>
    <m/>
  </r>
  <r>
    <d v="2022-10-31T00:00:00"/>
    <x v="5"/>
    <x v="3"/>
    <x v="167"/>
    <x v="14"/>
    <s v="RM Brush 3&quot; (12Pc)"/>
    <x v="128"/>
    <s v="Ex"/>
    <n v="4"/>
    <s v="Box"/>
    <n v="30"/>
    <n v="120"/>
    <n v="1862340.1500000001"/>
    <m/>
    <m/>
    <n v="4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2593DC-ECEF-4FD6-B5F4-8E95582ACEAA}" name="PivotTable2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367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68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134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363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t="default" r="1">
      <x/>
    </i>
    <i r="1">
      <x v="2"/>
      <x v="45"/>
      <x v="1"/>
    </i>
    <i r="3">
      <x v="114"/>
    </i>
    <i t="default" r="1">
      <x v="2"/>
    </i>
    <i r="1">
      <x v="6"/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3">
      <x v="127"/>
    </i>
    <i r="2">
      <x v="124"/>
      <x v="91"/>
    </i>
    <i r="2">
      <x v="131"/>
      <x v="91"/>
    </i>
    <i r="2">
      <x v="162"/>
      <x v="105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1"/>
    </i>
    <i r="2">
      <x v="166"/>
      <x v="118"/>
    </i>
    <i r="3">
      <x v="130"/>
    </i>
    <i r="2">
      <x v="167"/>
      <x v="128"/>
    </i>
    <i r="3">
      <x v="132"/>
    </i>
    <i t="default" r="1">
      <x v="14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39">
      <pivotArea dataOnly="0" outline="0" fieldPosition="0">
        <references count="1">
          <reference field="3" count="0" defaultSubtotal="1"/>
        </references>
      </pivotArea>
    </format>
    <format dxfId="38">
      <pivotArea dataOnly="0" outline="0" fieldPosition="0">
        <references count="1">
          <reference field="3" count="0" defaultSubtotal="1"/>
        </references>
      </pivotArea>
    </format>
    <format dxfId="37">
      <pivotArea dataOnly="0" grandRow="1" outline="0" fieldPosition="0"/>
    </format>
    <format dxfId="36">
      <pivotArea outline="0" fieldPosition="0">
        <references count="1">
          <reference field="4294967294" count="1">
            <x v="1"/>
          </reference>
        </references>
      </pivotArea>
    </format>
    <format dxfId="35">
      <pivotArea outline="0" fieldPosition="0">
        <references count="1">
          <reference field="4294967294" count="1">
            <x v="2"/>
          </reference>
        </references>
      </pivotArea>
    </format>
    <format dxfId="34">
      <pivotArea outline="0" fieldPosition="0">
        <references count="1">
          <reference field="4294967294" count="1">
            <x v="0"/>
          </reference>
        </references>
      </pivotArea>
    </format>
    <format dxfId="33">
      <pivotArea dataOnly="0" outline="0" fieldPosition="0">
        <references count="1">
          <reference field="4" count="0" defaultSubtotal="1"/>
        </references>
      </pivotArea>
    </format>
    <format dxfId="32">
      <pivotArea dataOnly="0" outline="0" fieldPosition="0">
        <references count="1">
          <reference field="2" count="0" defaultSubtotal="1"/>
        </references>
      </pivotArea>
    </format>
    <format dxfId="3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EB770E-2E73-4E71-B555-879A67C6676C}" name="PivotTable1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15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3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11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7"/>
    </i>
    <i r="1">
      <x v="118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3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F749E1-8DCC-4B00-B142-7E3BDAC922D9}" name="PivotTable2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3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3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3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410"/>
  <sheetViews>
    <sheetView topLeftCell="A391" zoomScale="85" zoomScaleNormal="85" workbookViewId="0">
      <selection activeCell="A405" sqref="A405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84" t="s">
        <v>325</v>
      </c>
      <c r="E6" s="85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84" t="s">
        <v>325</v>
      </c>
      <c r="E7" s="85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84" t="s">
        <v>325</v>
      </c>
      <c r="E8" s="85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84" t="s">
        <v>325</v>
      </c>
      <c r="E9" s="85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84" t="s">
        <v>325</v>
      </c>
      <c r="E10" s="85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86" t="s">
        <v>74</v>
      </c>
      <c r="E11" s="85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86" t="s">
        <v>74</v>
      </c>
      <c r="E12" s="85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86" t="s">
        <v>74</v>
      </c>
      <c r="E13" s="85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86" t="s">
        <v>74</v>
      </c>
      <c r="E14" s="85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87">
        <v>100620</v>
      </c>
      <c r="E15" s="85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86" t="s">
        <v>75</v>
      </c>
      <c r="E16" s="85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86" t="s">
        <v>75</v>
      </c>
      <c r="E17" s="85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86" t="s">
        <v>75</v>
      </c>
      <c r="E18" s="85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86" t="s">
        <v>75</v>
      </c>
      <c r="E19" s="85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86" t="s">
        <v>76</v>
      </c>
      <c r="E20" s="85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86" t="s">
        <v>76</v>
      </c>
      <c r="E21" s="85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86" t="s">
        <v>77</v>
      </c>
      <c r="E22" s="85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86" t="s">
        <v>77</v>
      </c>
      <c r="E23" s="85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86" t="s">
        <v>77</v>
      </c>
      <c r="E24" s="85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86" t="s">
        <v>78</v>
      </c>
      <c r="E25" s="85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86" t="s">
        <v>108</v>
      </c>
      <c r="E26" s="85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86" t="s">
        <v>109</v>
      </c>
      <c r="E27" s="85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86" t="s">
        <v>326</v>
      </c>
      <c r="E28" s="85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86" t="s">
        <v>404</v>
      </c>
      <c r="E29" s="85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86" t="s">
        <v>79</v>
      </c>
      <c r="E30" s="85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86" t="s">
        <v>80</v>
      </c>
      <c r="E31" s="85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86" t="s">
        <v>82</v>
      </c>
      <c r="E32" s="85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86" t="s">
        <v>82</v>
      </c>
      <c r="E33" s="85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86" t="s">
        <v>81</v>
      </c>
      <c r="E34" s="85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86" t="s">
        <v>83</v>
      </c>
      <c r="E35" s="85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86" t="s">
        <v>107</v>
      </c>
      <c r="E36" s="85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86" t="s">
        <v>107</v>
      </c>
      <c r="E37" s="85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86" t="s">
        <v>106</v>
      </c>
      <c r="E38" s="85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86" t="s">
        <v>106</v>
      </c>
      <c r="E39" s="85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2" t="s">
        <v>85</v>
      </c>
      <c r="E40" s="85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2" t="s">
        <v>85</v>
      </c>
      <c r="E41" s="85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2" t="s">
        <v>85</v>
      </c>
      <c r="E42" s="85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2" t="s">
        <v>85</v>
      </c>
      <c r="E43" s="85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2" t="s">
        <v>85</v>
      </c>
      <c r="E44" s="85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8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8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4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4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4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4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4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4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4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4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4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4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4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4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4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4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4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4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4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29" x14ac:dyDescent="0.35">
      <c r="A91" s="27">
        <v>44231</v>
      </c>
      <c r="B91" s="51">
        <f t="shared" si="15"/>
        <v>2</v>
      </c>
      <c r="C91" s="11">
        <f t="shared" si="11"/>
        <v>2021</v>
      </c>
      <c r="D91" s="49" t="s">
        <v>289</v>
      </c>
      <c r="E91" s="2" t="s">
        <v>10</v>
      </c>
      <c r="F91" s="30" t="s">
        <v>193</v>
      </c>
      <c r="G91" s="93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94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4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4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49" t="s">
        <v>308</v>
      </c>
      <c r="E97" s="85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2" t="s">
        <v>308</v>
      </c>
      <c r="E98" s="85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49" t="s">
        <v>309</v>
      </c>
      <c r="E99" s="85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04">
        <v>18634</v>
      </c>
      <c r="E100" s="85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1083</v>
      </c>
      <c r="O100" s="2">
        <f>4+1+4+4+4+3</f>
        <v>20</v>
      </c>
      <c r="P100" s="47">
        <f t="shared" si="12"/>
        <v>0</v>
      </c>
      <c r="Q100" s="15" t="s">
        <v>1084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105" t="s">
        <v>311</v>
      </c>
      <c r="E101" s="85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04">
        <v>18674</v>
      </c>
      <c r="E102" s="85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04">
        <v>18674</v>
      </c>
      <c r="E103" s="85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49" t="s">
        <v>312</v>
      </c>
      <c r="E104" s="85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49" t="s">
        <v>327</v>
      </c>
      <c r="E105" s="85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89" t="s">
        <v>328</v>
      </c>
      <c r="E106" s="85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49" t="s">
        <v>328</v>
      </c>
      <c r="E107" s="85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89" t="s">
        <v>330</v>
      </c>
      <c r="E108" s="85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49" t="s">
        <v>329</v>
      </c>
      <c r="E109" s="85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75" t="s">
        <v>331</v>
      </c>
      <c r="E110" s="90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75" t="s">
        <v>366</v>
      </c>
      <c r="E111" s="90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75" t="s">
        <v>367</v>
      </c>
      <c r="E112" s="90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75" t="s">
        <v>367</v>
      </c>
      <c r="E113" s="90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91" t="s">
        <v>368</v>
      </c>
      <c r="E114" s="90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91" t="s">
        <v>351</v>
      </c>
      <c r="E115" s="90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92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83" t="s">
        <v>351</v>
      </c>
      <c r="E116" s="90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91" t="s">
        <v>369</v>
      </c>
      <c r="E117" s="90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91" t="s">
        <v>370</v>
      </c>
      <c r="E118" s="90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91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91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91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92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91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91" t="s">
        <v>383</v>
      </c>
      <c r="E123" s="90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92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91" t="s">
        <v>383</v>
      </c>
      <c r="E124" s="90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92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91" t="s">
        <v>383</v>
      </c>
      <c r="E125" s="90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91" t="s">
        <v>908</v>
      </c>
      <c r="E126" s="90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91" t="s">
        <v>908</v>
      </c>
      <c r="E127" s="90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91" t="s">
        <v>384</v>
      </c>
      <c r="E128" s="85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92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91" t="s">
        <v>384</v>
      </c>
      <c r="E129" s="85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92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91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92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91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92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91" t="s">
        <v>386</v>
      </c>
      <c r="E132" s="90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99" t="s">
        <v>526</v>
      </c>
      <c r="E133" s="85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92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99" t="s">
        <v>527</v>
      </c>
      <c r="E134" s="85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92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99" t="s">
        <v>527</v>
      </c>
      <c r="E135" s="85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99" t="s">
        <v>527</v>
      </c>
      <c r="E136" s="85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92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99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92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91" t="s">
        <v>437</v>
      </c>
      <c r="E138" s="85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92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99" t="s">
        <v>433</v>
      </c>
      <c r="E139" s="85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92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91" t="s">
        <v>758</v>
      </c>
      <c r="E140" s="85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99" t="s">
        <v>434</v>
      </c>
      <c r="E141" s="85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99" t="s">
        <v>434</v>
      </c>
      <c r="E142" s="85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99" t="s">
        <v>434</v>
      </c>
      <c r="E143" s="85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99" t="s">
        <v>434</v>
      </c>
      <c r="E144" s="85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99" t="s">
        <v>434</v>
      </c>
      <c r="E145" s="85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99" t="s">
        <v>528</v>
      </c>
      <c r="E146" s="85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99" t="s">
        <v>528</v>
      </c>
      <c r="E147" s="85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99" t="s">
        <v>529</v>
      </c>
      <c r="E148" s="85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92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91" t="s">
        <v>445</v>
      </c>
      <c r="E149" s="85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91" t="s">
        <v>446</v>
      </c>
      <c r="E150" s="85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91" t="s">
        <v>446</v>
      </c>
      <c r="E151" s="85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99" t="s">
        <v>490</v>
      </c>
      <c r="E152" s="85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1">
        <v>18084</v>
      </c>
      <c r="E153" s="85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92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99" t="s">
        <v>533</v>
      </c>
      <c r="E154" s="85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92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99" t="s">
        <v>490</v>
      </c>
      <c r="E155" s="85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99" t="s">
        <v>490</v>
      </c>
      <c r="E156" s="85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92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99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58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99" t="s">
        <v>534</v>
      </c>
      <c r="E158" s="85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92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6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99" t="s">
        <v>534</v>
      </c>
      <c r="E159" s="85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92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0" t="s">
        <v>494</v>
      </c>
      <c r="E160" s="85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92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91" t="s">
        <v>535</v>
      </c>
      <c r="E161" s="85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92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91" t="s">
        <v>536</v>
      </c>
      <c r="E162" s="85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91" t="s">
        <v>536</v>
      </c>
      <c r="E163" s="85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91" t="s">
        <v>537</v>
      </c>
      <c r="E164" s="85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92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91" t="s">
        <v>538</v>
      </c>
      <c r="E165" s="85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92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91" t="s">
        <v>539</v>
      </c>
      <c r="E166" s="85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92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91" t="s">
        <v>540</v>
      </c>
      <c r="E167" s="85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92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91" t="s">
        <v>540</v>
      </c>
      <c r="E168" s="85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91" t="s">
        <v>532</v>
      </c>
      <c r="E169" s="85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91" t="s">
        <v>903</v>
      </c>
      <c r="E170" s="85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92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99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91" t="s">
        <v>541</v>
      </c>
      <c r="E172" s="85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91" t="s">
        <v>542</v>
      </c>
      <c r="E173" s="85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91" t="s">
        <v>543</v>
      </c>
      <c r="E174" s="85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92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91" t="s">
        <v>552</v>
      </c>
      <c r="E175" s="85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91" t="s">
        <v>552</v>
      </c>
      <c r="E176" s="85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92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91" t="s">
        <v>551</v>
      </c>
      <c r="E177" s="85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91" t="s">
        <v>572</v>
      </c>
      <c r="E178" s="85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92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91" t="s">
        <v>572</v>
      </c>
      <c r="E179" s="85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92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91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92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91" t="s">
        <v>574</v>
      </c>
      <c r="E181" s="85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103" t="s">
        <v>906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91" t="s">
        <v>574</v>
      </c>
      <c r="E182" s="85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92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103" t="s">
        <v>906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91" t="s">
        <v>571</v>
      </c>
      <c r="E183" s="85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91" t="s">
        <v>571</v>
      </c>
      <c r="E184" s="85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91" t="s">
        <v>567</v>
      </c>
      <c r="E185" s="85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91" t="s">
        <v>567</v>
      </c>
      <c r="E186" s="85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91"/>
      <c r="E187" s="90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92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91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92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91" t="s">
        <v>577</v>
      </c>
      <c r="E189" s="90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92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91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92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91" t="s">
        <v>577</v>
      </c>
      <c r="E191" s="90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91" t="s">
        <v>577</v>
      </c>
      <c r="E192" s="90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91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102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91" t="s">
        <v>594</v>
      </c>
      <c r="E194" s="85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91" t="s">
        <v>594</v>
      </c>
      <c r="E195" s="85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91" t="s">
        <v>594</v>
      </c>
      <c r="E196" s="85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91" t="s">
        <v>603</v>
      </c>
      <c r="E197" s="85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91" t="s">
        <v>604</v>
      </c>
      <c r="E198" s="85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91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91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92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91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92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91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91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92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91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91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91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91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91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92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91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92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91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92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91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91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91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58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91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92" t="s">
        <v>1087</v>
      </c>
      <c r="O214" s="64">
        <f>3+2+1+2</f>
        <v>8</v>
      </c>
      <c r="P214" s="67">
        <f t="shared" si="65"/>
        <v>4</v>
      </c>
      <c r="Q214" s="68" t="s">
        <v>1088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91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92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91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92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91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91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92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91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92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91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92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91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91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92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91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92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91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92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91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92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91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92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91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92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91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91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91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92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91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91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91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91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91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91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92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91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92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91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92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91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92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91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92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91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92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91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D243" s="69"/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91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91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91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16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91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92" t="s">
        <v>1092</v>
      </c>
      <c r="O247" s="64">
        <f>1+3+2+2+4+2+2+3</f>
        <v>19</v>
      </c>
      <c r="P247" s="67">
        <f t="shared" si="107"/>
        <v>1</v>
      </c>
      <c r="Q247" s="68" t="s">
        <v>1093</v>
      </c>
      <c r="R247" s="68"/>
    </row>
    <row r="248" spans="1:18" ht="145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91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92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91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92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91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92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91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91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91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91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91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91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91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91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92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91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92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91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92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91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92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91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92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91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92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91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91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91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92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91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91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92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91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92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91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92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91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91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92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91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92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91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91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92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91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92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91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92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91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92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91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91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92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91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92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91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92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91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92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91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92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91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92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91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91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91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91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92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91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92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91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91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91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91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91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91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92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91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92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91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92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29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91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92" t="s">
        <v>1070</v>
      </c>
      <c r="O299" s="64">
        <f>1+1</f>
        <v>2</v>
      </c>
      <c r="P299" s="67">
        <f t="shared" si="107"/>
        <v>13</v>
      </c>
      <c r="Q299" s="68" t="s">
        <v>1071</v>
      </c>
      <c r="R299" s="68"/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91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91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91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92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91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91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92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91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92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91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92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91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92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91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91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92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91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92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91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92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91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92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91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92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91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92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91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92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91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92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91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92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91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92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91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92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91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92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91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92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91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92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01.5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91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92" t="s">
        <v>1129</v>
      </c>
      <c r="O323" s="64">
        <f>6+1+1+4+1+1+2</f>
        <v>16</v>
      </c>
      <c r="P323" s="67">
        <f t="shared" si="141"/>
        <v>0</v>
      </c>
      <c r="Q323" s="68" t="s">
        <v>1133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91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92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91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92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91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91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91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91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91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91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92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91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92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91"/>
      <c r="E333" s="64" t="s">
        <v>686</v>
      </c>
      <c r="F333" s="106" t="s">
        <v>959</v>
      </c>
      <c r="G333" s="106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92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91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92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91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92" t="s">
        <v>1078</v>
      </c>
      <c r="O335" s="64">
        <f>1+1+2</f>
        <v>4</v>
      </c>
      <c r="P335" s="67">
        <f t="shared" si="141"/>
        <v>0</v>
      </c>
      <c r="Q335" s="68" t="s">
        <v>1079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91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91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91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91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91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92" t="s">
        <v>1089</v>
      </c>
      <c r="O340" s="64">
        <f>2+4+6+5+5+2+1+2+1+1+1+2</f>
        <v>32</v>
      </c>
      <c r="P340" s="67">
        <f t="shared" si="141"/>
        <v>0</v>
      </c>
      <c r="Q340" s="68" t="s">
        <v>1090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91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92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91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91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91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91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91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91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92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91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91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92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29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91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92" t="s">
        <v>1056</v>
      </c>
      <c r="O350" s="64">
        <f>1+1</f>
        <v>2</v>
      </c>
      <c r="P350" s="67">
        <f t="shared" si="141"/>
        <v>1</v>
      </c>
      <c r="Q350" s="68" t="s">
        <v>1057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91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14.5" customHeight="1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91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92" t="s">
        <v>1072</v>
      </c>
      <c r="O352" s="64">
        <f>1+1+1</f>
        <v>3</v>
      </c>
      <c r="P352" s="67">
        <f t="shared" si="141"/>
        <v>1</v>
      </c>
      <c r="Q352" s="68" t="s">
        <v>1073</v>
      </c>
      <c r="R352" s="68"/>
    </row>
    <row r="353" spans="1:18" ht="72.5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91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92" t="s">
        <v>1076</v>
      </c>
      <c r="O353" s="64">
        <f>5+5+5+1+4</f>
        <v>20</v>
      </c>
      <c r="P353" s="67">
        <f t="shared" si="141"/>
        <v>0</v>
      </c>
      <c r="Q353" s="68" t="s">
        <v>1077</v>
      </c>
      <c r="R353" s="58" t="s">
        <v>1039</v>
      </c>
    </row>
    <row r="354" spans="1:18" ht="87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91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92" t="s">
        <v>1131</v>
      </c>
      <c r="O354" s="64">
        <f>1+1+4+1+1+1+4</f>
        <v>13</v>
      </c>
      <c r="P354" s="67">
        <f t="shared" si="141"/>
        <v>7</v>
      </c>
      <c r="Q354" s="68" t="s">
        <v>1132</v>
      </c>
      <c r="R354" s="68"/>
    </row>
    <row r="355" spans="1:18" ht="101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91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92" t="s">
        <v>1067</v>
      </c>
      <c r="O355" s="64">
        <f>1+1+1+1+3+1+1+1</f>
        <v>10</v>
      </c>
      <c r="P355" s="67">
        <f t="shared" si="141"/>
        <v>0</v>
      </c>
      <c r="Q355" s="68" t="s">
        <v>1068</v>
      </c>
      <c r="R355" s="68"/>
    </row>
    <row r="356" spans="1:18" ht="58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91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92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91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92" t="s">
        <v>1074</v>
      </c>
      <c r="O357" s="64">
        <f>3+10+7</f>
        <v>20</v>
      </c>
      <c r="P357" s="67">
        <f t="shared" si="141"/>
        <v>0</v>
      </c>
      <c r="Q357" s="68" t="s">
        <v>1075</v>
      </c>
      <c r="R357" s="68"/>
    </row>
    <row r="358" spans="1:18" ht="130.5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91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92" t="s">
        <v>1080</v>
      </c>
      <c r="O358" s="64">
        <f>1+5+10+1+10+5+3+3+2</f>
        <v>40</v>
      </c>
      <c r="P358" s="67">
        <f t="shared" si="141"/>
        <v>0</v>
      </c>
      <c r="Q358" s="68" t="s">
        <v>1081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91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91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91"/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92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74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91"/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92" t="s">
        <v>1134</v>
      </c>
      <c r="O362" s="64">
        <f>2+4+1+6+1+2+1+4+1+1+4+1</f>
        <v>28</v>
      </c>
      <c r="P362" s="67">
        <f t="shared" si="141"/>
        <v>4</v>
      </c>
      <c r="Q362" s="68" t="s">
        <v>1130</v>
      </c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91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92" t="s">
        <v>1065</v>
      </c>
      <c r="O363" s="64">
        <f>6+6</f>
        <v>12</v>
      </c>
      <c r="P363" s="67">
        <f t="shared" si="141"/>
        <v>0</v>
      </c>
      <c r="Q363" s="68" t="s">
        <v>1066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91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91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91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91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91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91"/>
      <c r="E369" s="64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03" si="166">I369-O369</f>
        <v>0</v>
      </c>
      <c r="Q369" s="68" t="s">
        <v>1048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91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92" t="s">
        <v>1064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91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1059</v>
      </c>
      <c r="R371" s="68"/>
    </row>
    <row r="372" spans="1:18" ht="29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91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1058</v>
      </c>
      <c r="O372" s="64">
        <v>2</v>
      </c>
      <c r="P372" s="67">
        <f t="shared" si="166"/>
        <v>0</v>
      </c>
      <c r="Q372" s="68" t="s">
        <v>1060</v>
      </c>
      <c r="R372" s="68"/>
    </row>
    <row r="373" spans="1:18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91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1082</v>
      </c>
      <c r="O373" s="64">
        <v>1</v>
      </c>
      <c r="P373" s="67">
        <f t="shared" si="166"/>
        <v>0</v>
      </c>
      <c r="Q373" s="68" t="s">
        <v>1085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91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1058</v>
      </c>
      <c r="O374" s="64">
        <v>25</v>
      </c>
      <c r="P374" s="67">
        <f t="shared" si="166"/>
        <v>0</v>
      </c>
      <c r="Q374" s="68" t="s">
        <v>1061</v>
      </c>
      <c r="R374" s="68"/>
    </row>
    <row r="375" spans="1:18" ht="29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91"/>
      <c r="E375" s="64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1058</v>
      </c>
      <c r="O375" s="64">
        <v>12</v>
      </c>
      <c r="P375" s="67">
        <f t="shared" si="166"/>
        <v>0</v>
      </c>
      <c r="Q375" s="68" t="s">
        <v>1062</v>
      </c>
      <c r="R375" s="68"/>
    </row>
    <row r="376" spans="1:18" ht="29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91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92" t="s">
        <v>1058</v>
      </c>
      <c r="O376" s="64">
        <f>11</f>
        <v>11</v>
      </c>
      <c r="P376" s="67">
        <f t="shared" si="166"/>
        <v>0</v>
      </c>
      <c r="Q376" s="68" t="s">
        <v>1063</v>
      </c>
      <c r="R376" s="68"/>
    </row>
    <row r="377" spans="1:18" ht="29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91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92" t="s">
        <v>1058</v>
      </c>
      <c r="O377" s="64">
        <v>2</v>
      </c>
      <c r="P377" s="67">
        <f t="shared" si="166"/>
        <v>0</v>
      </c>
      <c r="Q377" s="68" t="s">
        <v>1069</v>
      </c>
      <c r="R377" s="68"/>
    </row>
    <row r="378" spans="1:18" ht="87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91"/>
      <c r="E378" s="64" t="s">
        <v>686</v>
      </c>
      <c r="F378" s="80" t="s">
        <v>64</v>
      </c>
      <c r="G378" s="80" t="s">
        <v>64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92" t="s">
        <v>1115</v>
      </c>
      <c r="O378" s="64">
        <f>1+1+1+2+1+1</f>
        <v>7</v>
      </c>
      <c r="P378" s="67">
        <f t="shared" si="166"/>
        <v>8</v>
      </c>
      <c r="Q378" s="68" t="s">
        <v>1116</v>
      </c>
      <c r="R378" s="68"/>
    </row>
    <row r="379" spans="1:18" ht="72.5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91"/>
      <c r="E379" s="64" t="s">
        <v>686</v>
      </c>
      <c r="F379" s="80" t="s">
        <v>1022</v>
      </c>
      <c r="G379" s="80" t="s">
        <v>1022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92" t="s">
        <v>1094</v>
      </c>
      <c r="O379" s="64">
        <f>1+1+3+5+5</f>
        <v>15</v>
      </c>
      <c r="P379" s="67">
        <f t="shared" si="166"/>
        <v>0</v>
      </c>
      <c r="Q379" s="68" t="s">
        <v>1096</v>
      </c>
      <c r="R379" s="68"/>
    </row>
    <row r="380" spans="1:18" ht="58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91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03" si="169">SUM(I380*K380)</f>
        <v>1300</v>
      </c>
      <c r="M380" s="5">
        <f t="shared" ref="M380:M403" si="170">SUM(M379+L380)</f>
        <v>1757775.3500000003</v>
      </c>
      <c r="N380" s="92" t="s">
        <v>1099</v>
      </c>
      <c r="O380" s="64">
        <f>8+2+4+5</f>
        <v>19</v>
      </c>
      <c r="P380" s="67">
        <f t="shared" si="166"/>
        <v>21</v>
      </c>
      <c r="Q380" s="68" t="s">
        <v>1100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91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92" t="s">
        <v>1117</v>
      </c>
      <c r="O381" s="64">
        <f>2+5+4+10+3+15+1</f>
        <v>40</v>
      </c>
      <c r="P381" s="67">
        <f t="shared" si="166"/>
        <v>0</v>
      </c>
      <c r="Q381" s="68" t="s">
        <v>1118</v>
      </c>
      <c r="R381" s="68"/>
    </row>
    <row r="382" spans="1:18" ht="29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91"/>
      <c r="E382" s="64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92" t="s">
        <v>1097</v>
      </c>
      <c r="O382" s="64">
        <f>5+7</f>
        <v>12</v>
      </c>
      <c r="P382" s="67">
        <f t="shared" si="166"/>
        <v>8</v>
      </c>
      <c r="Q382" s="68" t="s">
        <v>1098</v>
      </c>
      <c r="R382" s="68"/>
    </row>
    <row r="383" spans="1:18" ht="43.5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91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92" t="s">
        <v>1101</v>
      </c>
      <c r="O383" s="64">
        <f>1+2</f>
        <v>3</v>
      </c>
      <c r="P383" s="67">
        <f t="shared" si="166"/>
        <v>1</v>
      </c>
      <c r="Q383" s="68" t="s">
        <v>1102</v>
      </c>
      <c r="R383" s="68"/>
    </row>
    <row r="384" spans="1:18" ht="29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91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1086</v>
      </c>
      <c r="O384" s="64">
        <v>1</v>
      </c>
      <c r="P384" s="67">
        <f t="shared" si="166"/>
        <v>0</v>
      </c>
      <c r="Q384" s="68" t="s">
        <v>1104</v>
      </c>
      <c r="R384" s="68"/>
    </row>
    <row r="385" spans="1:18" ht="29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91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1086</v>
      </c>
      <c r="O385" s="64">
        <v>1</v>
      </c>
      <c r="P385" s="67">
        <f t="shared" si="166"/>
        <v>0</v>
      </c>
      <c r="Q385" s="68" t="s">
        <v>1105</v>
      </c>
      <c r="R385" s="68"/>
    </row>
    <row r="386" spans="1:18" ht="29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91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1086</v>
      </c>
      <c r="O386" s="64">
        <v>1</v>
      </c>
      <c r="P386" s="67">
        <f t="shared" si="166"/>
        <v>0</v>
      </c>
      <c r="Q386" s="68" t="s">
        <v>1105</v>
      </c>
      <c r="R386" s="68"/>
    </row>
    <row r="387" spans="1:18" x14ac:dyDescent="0.35">
      <c r="A387" s="70">
        <v>44851</v>
      </c>
      <c r="B387" s="51">
        <f>MONTH(A387)</f>
        <v>10</v>
      </c>
      <c r="C387" s="11">
        <f>YEAR(A387)</f>
        <v>2022</v>
      </c>
      <c r="D387" s="91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1086</v>
      </c>
      <c r="O387" s="64">
        <v>1</v>
      </c>
      <c r="P387" s="67">
        <f t="shared" si="166"/>
        <v>0</v>
      </c>
      <c r="Q387" s="68" t="s">
        <v>1105</v>
      </c>
      <c r="R387" s="68"/>
    </row>
    <row r="388" spans="1:18" x14ac:dyDescent="0.35">
      <c r="A388" s="70">
        <v>44851</v>
      </c>
      <c r="B388" s="51">
        <f>MONTH(A388)</f>
        <v>10</v>
      </c>
      <c r="C388" s="11">
        <f>YEAR(A388)</f>
        <v>2022</v>
      </c>
      <c r="D388" s="91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1086</v>
      </c>
      <c r="O388" s="64">
        <v>1</v>
      </c>
      <c r="P388" s="67">
        <f t="shared" si="166"/>
        <v>0</v>
      </c>
      <c r="Q388" s="68" t="s">
        <v>1106</v>
      </c>
      <c r="R388" s="68"/>
    </row>
    <row r="389" spans="1:18" ht="29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91"/>
      <c r="E389" s="64" t="s">
        <v>686</v>
      </c>
      <c r="F389" s="80" t="s">
        <v>1022</v>
      </c>
      <c r="G389" s="80" t="s">
        <v>1022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1091</v>
      </c>
      <c r="O389" s="64">
        <v>6</v>
      </c>
      <c r="P389" s="67">
        <f t="shared" si="166"/>
        <v>0</v>
      </c>
      <c r="Q389" s="68" t="s">
        <v>1107</v>
      </c>
      <c r="R389" s="68"/>
    </row>
    <row r="390" spans="1:18" ht="29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91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1091</v>
      </c>
      <c r="O390" s="64">
        <v>1</v>
      </c>
      <c r="P390" s="67">
        <f t="shared" si="166"/>
        <v>0</v>
      </c>
      <c r="Q390" s="68" t="s">
        <v>1108</v>
      </c>
      <c r="R390" s="68"/>
    </row>
    <row r="391" spans="1:18" ht="29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91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1091</v>
      </c>
      <c r="O391" s="64">
        <v>3</v>
      </c>
      <c r="P391" s="67">
        <f t="shared" si="166"/>
        <v>0</v>
      </c>
      <c r="Q391" s="68" t="s">
        <v>1109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91"/>
      <c r="E392" s="64" t="s">
        <v>686</v>
      </c>
      <c r="F392" s="80" t="s">
        <v>1114</v>
      </c>
      <c r="G392" s="80" t="s">
        <v>1114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1103</v>
      </c>
      <c r="O392" s="64">
        <f>30</f>
        <v>30</v>
      </c>
      <c r="P392" s="67">
        <f t="shared" si="166"/>
        <v>0</v>
      </c>
      <c r="Q392" s="68" t="s">
        <v>1110</v>
      </c>
      <c r="R392" s="68"/>
    </row>
    <row r="393" spans="1:18" ht="29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91"/>
      <c r="E393" s="64" t="s">
        <v>686</v>
      </c>
      <c r="F393" s="80" t="s">
        <v>1095</v>
      </c>
      <c r="G393" s="80" t="s">
        <v>1095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1103</v>
      </c>
      <c r="O393" s="64">
        <v>15</v>
      </c>
      <c r="P393" s="67">
        <f t="shared" si="166"/>
        <v>0</v>
      </c>
      <c r="Q393" s="68" t="s">
        <v>1111</v>
      </c>
      <c r="R393" s="68"/>
    </row>
    <row r="394" spans="1:18" ht="29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91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1103</v>
      </c>
      <c r="O394" s="64">
        <v>10</v>
      </c>
      <c r="P394" s="67">
        <f t="shared" si="166"/>
        <v>0</v>
      </c>
      <c r="Q394" s="68" t="s">
        <v>1112</v>
      </c>
      <c r="R394" s="68"/>
    </row>
    <row r="395" spans="1:18" ht="29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91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1125</v>
      </c>
      <c r="O395" s="64">
        <v>10</v>
      </c>
      <c r="P395" s="67">
        <f t="shared" si="166"/>
        <v>0</v>
      </c>
      <c r="Q395" s="68" t="s">
        <v>1113</v>
      </c>
      <c r="R395" s="68"/>
    </row>
    <row r="396" spans="1:18" ht="29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91" t="s">
        <v>1119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78"/>
      <c r="O396" s="64"/>
      <c r="P396" s="67">
        <f t="shared" si="166"/>
        <v>20</v>
      </c>
      <c r="Q396" s="68"/>
      <c r="R396" s="68"/>
    </row>
    <row r="397" spans="1:18" ht="29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91" t="s">
        <v>1120</v>
      </c>
      <c r="E397" s="64" t="s">
        <v>686</v>
      </c>
      <c r="F397" s="80" t="s">
        <v>1114</v>
      </c>
      <c r="G397" s="31" t="s">
        <v>1114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78" t="s">
        <v>1124</v>
      </c>
      <c r="O397" s="64">
        <f>2</f>
        <v>2</v>
      </c>
      <c r="P397" s="67">
        <f t="shared" si="166"/>
        <v>16</v>
      </c>
      <c r="Q397" s="68" t="s">
        <v>1126</v>
      </c>
      <c r="R397" s="68"/>
    </row>
    <row r="398" spans="1:18" ht="29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91" t="s">
        <v>1120</v>
      </c>
      <c r="E398" s="64" t="s">
        <v>686</v>
      </c>
      <c r="F398" s="80" t="s">
        <v>1095</v>
      </c>
      <c r="G398" s="31" t="s">
        <v>1095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78"/>
      <c r="O398" s="64"/>
      <c r="P398" s="67">
        <f t="shared" si="166"/>
        <v>10</v>
      </c>
      <c r="Q398" s="68"/>
      <c r="R398" s="68"/>
    </row>
    <row r="399" spans="1:18" ht="29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91" t="s">
        <v>1120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78"/>
      <c r="O399" s="64"/>
      <c r="P399" s="67">
        <f t="shared" si="166"/>
        <v>30</v>
      </c>
      <c r="Q399" s="68"/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91" t="s">
        <v>1121</v>
      </c>
      <c r="E400" s="64" t="s">
        <v>686</v>
      </c>
      <c r="F400" s="80" t="s">
        <v>1114</v>
      </c>
      <c r="G400" s="31" t="s">
        <v>1114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78"/>
      <c r="O400" s="64"/>
      <c r="P400" s="67">
        <f t="shared" si="166"/>
        <v>16</v>
      </c>
      <c r="Q400" s="68"/>
      <c r="R400" s="68"/>
    </row>
    <row r="401" spans="1:18" ht="43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91" t="s">
        <v>1121</v>
      </c>
      <c r="E401" s="64" t="s">
        <v>686</v>
      </c>
      <c r="F401" s="80" t="s">
        <v>959</v>
      </c>
      <c r="G401" s="31" t="s">
        <v>959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78"/>
      <c r="O401" s="64"/>
      <c r="P401" s="67">
        <f t="shared" si="166"/>
        <v>16</v>
      </c>
      <c r="Q401" s="68"/>
      <c r="R401" s="68"/>
    </row>
    <row r="402" spans="1:18" ht="29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91" t="s">
        <v>1122</v>
      </c>
      <c r="E402" s="64" t="s">
        <v>686</v>
      </c>
      <c r="F402" s="80" t="s">
        <v>1123</v>
      </c>
      <c r="G402" s="80" t="s">
        <v>1123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1127</v>
      </c>
      <c r="O402" s="64">
        <v>1</v>
      </c>
      <c r="P402" s="67">
        <f t="shared" si="166"/>
        <v>0</v>
      </c>
      <c r="Q402" s="68" t="s">
        <v>1128</v>
      </c>
      <c r="R402" s="68"/>
    </row>
    <row r="403" spans="1:18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91" t="s">
        <v>1122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138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/>
      <c r="O403" s="64"/>
      <c r="P403" s="67">
        <f t="shared" si="166"/>
        <v>4</v>
      </c>
      <c r="Q403" s="68"/>
      <c r="R403" s="68"/>
    </row>
    <row r="404" spans="1:18" x14ac:dyDescent="0.35">
      <c r="A404" s="70"/>
      <c r="B404" s="51"/>
      <c r="C404" s="11"/>
      <c r="D404" s="91"/>
      <c r="E404" s="64"/>
      <c r="F404" s="80"/>
      <c r="G404" s="31"/>
      <c r="H404" s="83"/>
      <c r="I404" s="65"/>
      <c r="K404" s="77"/>
      <c r="L404" s="66"/>
      <c r="M404" s="5"/>
      <c r="N404" s="78"/>
      <c r="O404" s="64"/>
      <c r="P404" s="67"/>
      <c r="Q404" s="68"/>
      <c r="R404" s="68"/>
    </row>
    <row r="405" spans="1:18" x14ac:dyDescent="0.35">
      <c r="A405" s="70"/>
      <c r="B405" s="51"/>
      <c r="C405" s="11"/>
      <c r="D405" s="91"/>
      <c r="E405" s="64"/>
      <c r="F405" s="80"/>
      <c r="G405" s="31"/>
      <c r="H405" s="83"/>
      <c r="I405" s="65"/>
      <c r="K405" s="77"/>
      <c r="L405" s="66"/>
      <c r="M405" s="5"/>
      <c r="N405" s="78"/>
      <c r="O405" s="64"/>
      <c r="P405" s="67"/>
      <c r="Q405" s="68"/>
      <c r="R405" s="68"/>
    </row>
    <row r="406" spans="1:18" x14ac:dyDescent="0.35">
      <c r="A406" s="70"/>
      <c r="B406" s="51"/>
      <c r="C406" s="11"/>
      <c r="D406" s="91"/>
      <c r="E406" s="64"/>
      <c r="F406" s="80"/>
      <c r="G406" s="31"/>
      <c r="H406" s="83"/>
      <c r="I406" s="65"/>
      <c r="K406" s="77"/>
      <c r="L406" s="66"/>
      <c r="M406" s="5"/>
      <c r="N406" s="78"/>
      <c r="O406" s="64"/>
      <c r="P406" s="67"/>
      <c r="Q406" s="68"/>
      <c r="R406" s="68"/>
    </row>
    <row r="407" spans="1:18" x14ac:dyDescent="0.35">
      <c r="A407" s="70"/>
      <c r="B407" s="51"/>
      <c r="C407" s="11"/>
      <c r="D407" s="91"/>
      <c r="E407" s="64"/>
      <c r="F407" s="80"/>
      <c r="G407" s="31"/>
      <c r="H407" s="83"/>
      <c r="I407" s="65"/>
      <c r="K407" s="77"/>
      <c r="L407" s="66"/>
      <c r="M407" s="5"/>
      <c r="N407" s="78"/>
      <c r="O407" s="64"/>
      <c r="P407" s="67"/>
      <c r="Q407" s="68"/>
      <c r="R407" s="68"/>
    </row>
    <row r="408" spans="1:18" x14ac:dyDescent="0.35">
      <c r="A408" s="70"/>
      <c r="B408" s="51"/>
      <c r="C408" s="11"/>
      <c r="D408" s="91"/>
      <c r="E408" s="64"/>
      <c r="F408" s="80"/>
      <c r="G408" s="31"/>
      <c r="H408" s="83"/>
      <c r="I408" s="65"/>
      <c r="K408" s="77"/>
      <c r="L408" s="66"/>
      <c r="M408" s="5"/>
      <c r="N408" s="78"/>
      <c r="O408" s="64"/>
      <c r="P408" s="67"/>
      <c r="Q408" s="68"/>
      <c r="R408" s="68"/>
    </row>
    <row r="409" spans="1:18" x14ac:dyDescent="0.35">
      <c r="A409" s="70"/>
      <c r="B409" s="51"/>
      <c r="C409" s="11"/>
      <c r="D409" s="91"/>
      <c r="E409" s="64"/>
      <c r="F409" s="80"/>
      <c r="G409" s="31"/>
      <c r="H409" s="83"/>
      <c r="I409" s="65"/>
      <c r="K409" s="77"/>
      <c r="L409" s="66"/>
      <c r="M409" s="5"/>
      <c r="N409" s="78"/>
      <c r="O409" s="64"/>
      <c r="P409" s="67"/>
      <c r="Q409" s="68"/>
      <c r="R409" s="68"/>
    </row>
    <row r="410" spans="1:18" x14ac:dyDescent="0.35">
      <c r="A410" s="65"/>
      <c r="B410" s="51"/>
      <c r="C410" s="65"/>
      <c r="D410" s="91"/>
      <c r="E410" s="85"/>
      <c r="F410" s="76"/>
      <c r="G410" s="40"/>
      <c r="H410" s="37"/>
      <c r="I410" s="12"/>
      <c r="J410"/>
      <c r="K410" s="95"/>
      <c r="L410" s="66"/>
      <c r="M410" s="5"/>
      <c r="N410" s="64"/>
      <c r="O410" s="64"/>
      <c r="P410" s="67"/>
      <c r="Q410" s="64"/>
      <c r="R410" s="64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342900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387350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596900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330200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31750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469900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171450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514350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298450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330200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330200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381000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425450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311150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304800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171450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609600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330200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336550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158750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285750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330200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298450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292100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101600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476250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139</xdr:row>
                <xdr:rowOff>6350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412750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298450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412750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133350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95250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476250</xdr:colOff>
                <xdr:row>164</xdr:row>
                <xdr:rowOff>6350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304800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476250</xdr:colOff>
                <xdr:row>165</xdr:row>
                <xdr:rowOff>336550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476250</xdr:colOff>
                <xdr:row>167</xdr:row>
                <xdr:rowOff>88900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260350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2444750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336550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152400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330200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177800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95</xdr:row>
                <xdr:rowOff>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133350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120650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285750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88900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158750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196850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476250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476250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476250</xdr:colOff>
                <xdr:row>204</xdr:row>
                <xdr:rowOff>279400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476250</xdr:colOff>
                <xdr:row>207</xdr:row>
                <xdr:rowOff>812800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266700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412750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266700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901700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177800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476250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1054100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298450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241300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152400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133350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679450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165100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367"/>
  <sheetViews>
    <sheetView topLeftCell="A343" workbookViewId="0">
      <selection activeCell="D357" sqref="D357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7" t="s">
        <v>473</v>
      </c>
      <c r="B11" s="97"/>
      <c r="C11" s="97"/>
      <c r="D11" s="97"/>
      <c r="E11" s="98">
        <v>36</v>
      </c>
      <c r="F11" s="98">
        <v>2947.4</v>
      </c>
      <c r="G11" s="98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7" t="s">
        <v>474</v>
      </c>
      <c r="B77" s="97"/>
      <c r="C77" s="97"/>
      <c r="D77" s="97"/>
      <c r="E77" s="98">
        <v>534</v>
      </c>
      <c r="F77" s="98">
        <v>31231.239999999998</v>
      </c>
      <c r="G77" s="98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7" t="s">
        <v>475</v>
      </c>
      <c r="B220" s="97"/>
      <c r="C220" s="97"/>
      <c r="D220" s="97"/>
      <c r="E220" s="98">
        <v>1145</v>
      </c>
      <c r="F220" s="98">
        <v>80180.550000000017</v>
      </c>
      <c r="G220" s="98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24</v>
      </c>
      <c r="F235" s="53">
        <v>4873</v>
      </c>
      <c r="G235" s="53">
        <v>39028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2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2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2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2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2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2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2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2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2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2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2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2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2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2:7" x14ac:dyDescent="0.35">
      <c r="B254" s="55" t="s">
        <v>294</v>
      </c>
      <c r="C254" s="55"/>
      <c r="D254" s="55"/>
      <c r="E254" s="56">
        <v>883</v>
      </c>
      <c r="F254" s="56">
        <v>35032.400000000001</v>
      </c>
      <c r="G254" s="56">
        <v>400788.5</v>
      </c>
    </row>
    <row r="255" spans="2:7" x14ac:dyDescent="0.35">
      <c r="B255" t="s">
        <v>158</v>
      </c>
      <c r="C255" t="s">
        <v>335</v>
      </c>
      <c r="D255" t="s">
        <v>134</v>
      </c>
      <c r="E255" s="53">
        <v>1</v>
      </c>
      <c r="F255" s="53">
        <v>50</v>
      </c>
      <c r="G255" s="53">
        <v>50</v>
      </c>
    </row>
    <row r="256" spans="2:7" x14ac:dyDescent="0.35">
      <c r="D256" t="s">
        <v>962</v>
      </c>
      <c r="E256" s="53">
        <v>1</v>
      </c>
      <c r="F256" s="53">
        <v>115</v>
      </c>
      <c r="G256" s="53">
        <v>115</v>
      </c>
    </row>
    <row r="257" spans="2:7" x14ac:dyDescent="0.35">
      <c r="B257" s="55" t="s">
        <v>396</v>
      </c>
      <c r="C257" s="55"/>
      <c r="D257" s="55"/>
      <c r="E257" s="56">
        <v>2</v>
      </c>
      <c r="F257" s="56">
        <v>165</v>
      </c>
      <c r="G257" s="56">
        <v>165</v>
      </c>
    </row>
    <row r="258" spans="2:7" x14ac:dyDescent="0.35">
      <c r="B258" t="s">
        <v>307</v>
      </c>
      <c r="C258" t="s">
        <v>648</v>
      </c>
      <c r="D258" t="s">
        <v>643</v>
      </c>
      <c r="E258" s="53">
        <v>4</v>
      </c>
      <c r="F258" s="53">
        <v>305</v>
      </c>
      <c r="G258" s="53">
        <v>1220</v>
      </c>
    </row>
    <row r="259" spans="2:7" x14ac:dyDescent="0.35">
      <c r="C259" t="s">
        <v>724</v>
      </c>
      <c r="D259" t="s">
        <v>643</v>
      </c>
      <c r="E259" s="53">
        <v>4</v>
      </c>
      <c r="F259" s="53">
        <v>305</v>
      </c>
      <c r="G259" s="53">
        <v>1220</v>
      </c>
    </row>
    <row r="260" spans="2:7" x14ac:dyDescent="0.35">
      <c r="C260" t="s">
        <v>799</v>
      </c>
      <c r="D260" t="s">
        <v>643</v>
      </c>
      <c r="E260" s="53">
        <v>4</v>
      </c>
      <c r="F260" s="53">
        <v>320</v>
      </c>
      <c r="G260" s="53">
        <v>1280</v>
      </c>
    </row>
    <row r="261" spans="2:7" x14ac:dyDescent="0.35">
      <c r="C261" t="s">
        <v>1013</v>
      </c>
      <c r="D261" t="s">
        <v>643</v>
      </c>
      <c r="E261" s="53">
        <v>4</v>
      </c>
      <c r="F261" s="53">
        <v>320</v>
      </c>
      <c r="G261" s="53">
        <v>1280</v>
      </c>
    </row>
    <row r="262" spans="2:7" x14ac:dyDescent="0.35">
      <c r="B262" s="55" t="s">
        <v>398</v>
      </c>
      <c r="C262" s="55"/>
      <c r="D262" s="55"/>
      <c r="E262" s="56">
        <v>16</v>
      </c>
      <c r="F262" s="56">
        <v>1250</v>
      </c>
      <c r="G262" s="56">
        <v>5000</v>
      </c>
    </row>
    <row r="263" spans="2:7" x14ac:dyDescent="0.35">
      <c r="B263" t="s">
        <v>347</v>
      </c>
      <c r="C263" t="s">
        <v>649</v>
      </c>
      <c r="D263" t="s">
        <v>489</v>
      </c>
      <c r="E263" s="53">
        <v>6</v>
      </c>
      <c r="F263" s="53">
        <v>1936</v>
      </c>
      <c r="G263" s="53">
        <v>11616</v>
      </c>
    </row>
    <row r="264" spans="2:7" x14ac:dyDescent="0.35">
      <c r="D264" t="s">
        <v>583</v>
      </c>
      <c r="E264" s="53">
        <v>4</v>
      </c>
      <c r="F264" s="53">
        <v>1936</v>
      </c>
      <c r="G264" s="53">
        <v>7744</v>
      </c>
    </row>
    <row r="265" spans="2:7" x14ac:dyDescent="0.35">
      <c r="D265" t="s">
        <v>624</v>
      </c>
      <c r="E265" s="53">
        <v>20</v>
      </c>
      <c r="F265" s="53">
        <v>270</v>
      </c>
      <c r="G265" s="53">
        <v>5400</v>
      </c>
    </row>
    <row r="266" spans="2:7" x14ac:dyDescent="0.35">
      <c r="D266" t="s">
        <v>625</v>
      </c>
      <c r="E266" s="53">
        <v>2</v>
      </c>
      <c r="F266" s="53">
        <v>270</v>
      </c>
      <c r="G266" s="53">
        <v>540</v>
      </c>
    </row>
    <row r="267" spans="2:7" x14ac:dyDescent="0.35">
      <c r="C267" t="s">
        <v>650</v>
      </c>
      <c r="D267" t="s">
        <v>489</v>
      </c>
      <c r="E267" s="53">
        <v>2</v>
      </c>
      <c r="F267" s="53">
        <v>1936</v>
      </c>
      <c r="G267" s="53">
        <v>3872</v>
      </c>
    </row>
    <row r="268" spans="2:7" x14ac:dyDescent="0.35">
      <c r="D268" t="s">
        <v>583</v>
      </c>
      <c r="E268" s="53">
        <v>8</v>
      </c>
      <c r="F268" s="53">
        <v>1936</v>
      </c>
      <c r="G268" s="53">
        <v>15488</v>
      </c>
    </row>
    <row r="269" spans="2:7" x14ac:dyDescent="0.35">
      <c r="D269" t="s">
        <v>632</v>
      </c>
      <c r="E269" s="53">
        <v>20</v>
      </c>
      <c r="F269" s="53">
        <v>283.5</v>
      </c>
      <c r="G269" s="53">
        <v>5670</v>
      </c>
    </row>
    <row r="270" spans="2:7" x14ac:dyDescent="0.35">
      <c r="C270" t="s">
        <v>651</v>
      </c>
      <c r="D270" t="s">
        <v>624</v>
      </c>
      <c r="E270" s="53">
        <v>4</v>
      </c>
      <c r="F270" s="53">
        <v>270</v>
      </c>
      <c r="G270" s="53">
        <v>1080</v>
      </c>
    </row>
    <row r="271" spans="2:7" x14ac:dyDescent="0.35">
      <c r="D271" t="s">
        <v>625</v>
      </c>
      <c r="E271" s="53">
        <v>6</v>
      </c>
      <c r="F271" s="53">
        <v>270</v>
      </c>
      <c r="G271" s="53">
        <v>1620</v>
      </c>
    </row>
    <row r="272" spans="2:7" x14ac:dyDescent="0.35">
      <c r="C272" t="s">
        <v>652</v>
      </c>
      <c r="D272" t="s">
        <v>583</v>
      </c>
      <c r="E272" s="53">
        <v>4</v>
      </c>
      <c r="F272" s="53">
        <v>1936</v>
      </c>
      <c r="G272" s="53">
        <v>7744</v>
      </c>
    </row>
    <row r="273" spans="2:7" x14ac:dyDescent="0.35">
      <c r="D273" t="s">
        <v>653</v>
      </c>
      <c r="E273" s="53">
        <v>1</v>
      </c>
      <c r="F273" s="53">
        <v>1936</v>
      </c>
      <c r="G273" s="53">
        <v>1936</v>
      </c>
    </row>
    <row r="274" spans="2:7" x14ac:dyDescent="0.35">
      <c r="D274" t="s">
        <v>683</v>
      </c>
      <c r="E274" s="53">
        <v>12</v>
      </c>
      <c r="F274" s="53">
        <v>46</v>
      </c>
      <c r="G274" s="53">
        <v>552</v>
      </c>
    </row>
    <row r="275" spans="2:7" x14ac:dyDescent="0.35">
      <c r="C275" t="s">
        <v>654</v>
      </c>
      <c r="D275" t="s">
        <v>489</v>
      </c>
      <c r="E275" s="53">
        <v>9</v>
      </c>
      <c r="F275" s="53">
        <v>1936</v>
      </c>
      <c r="G275" s="53">
        <v>17424</v>
      </c>
    </row>
    <row r="276" spans="2:7" x14ac:dyDescent="0.35">
      <c r="D276" t="s">
        <v>624</v>
      </c>
      <c r="E276" s="53">
        <v>20</v>
      </c>
      <c r="F276" s="53">
        <v>270</v>
      </c>
      <c r="G276" s="53">
        <v>5400</v>
      </c>
    </row>
    <row r="277" spans="2:7" x14ac:dyDescent="0.35">
      <c r="D277" t="s">
        <v>625</v>
      </c>
      <c r="E277" s="53">
        <v>5</v>
      </c>
      <c r="F277" s="53">
        <v>270</v>
      </c>
      <c r="G277" s="53">
        <v>1350</v>
      </c>
    </row>
    <row r="278" spans="2:7" x14ac:dyDescent="0.35">
      <c r="D278" t="s">
        <v>653</v>
      </c>
      <c r="E278" s="53">
        <v>1</v>
      </c>
      <c r="F278" s="53">
        <v>1936</v>
      </c>
      <c r="G278" s="53">
        <v>1936</v>
      </c>
    </row>
    <row r="279" spans="2:7" x14ac:dyDescent="0.35">
      <c r="D279" t="s">
        <v>655</v>
      </c>
      <c r="E279" s="53">
        <v>10</v>
      </c>
      <c r="F279" s="53">
        <v>486</v>
      </c>
      <c r="G279" s="53">
        <v>4860</v>
      </c>
    </row>
    <row r="280" spans="2:7" x14ac:dyDescent="0.35">
      <c r="C280" t="s">
        <v>676</v>
      </c>
      <c r="D280" t="s">
        <v>625</v>
      </c>
      <c r="E280" s="53">
        <v>10</v>
      </c>
      <c r="F280" s="53">
        <v>270</v>
      </c>
      <c r="G280" s="53">
        <v>2700</v>
      </c>
    </row>
    <row r="281" spans="2:7" x14ac:dyDescent="0.35">
      <c r="B281" s="55" t="s">
        <v>402</v>
      </c>
      <c r="C281" s="55"/>
      <c r="D281" s="55"/>
      <c r="E281" s="56">
        <v>144</v>
      </c>
      <c r="F281" s="56">
        <v>18193.5</v>
      </c>
      <c r="G281" s="56">
        <v>96932</v>
      </c>
    </row>
    <row r="282" spans="2:7" x14ac:dyDescent="0.35">
      <c r="B282" t="s">
        <v>362</v>
      </c>
      <c r="C282" t="s">
        <v>335</v>
      </c>
      <c r="D282" t="s">
        <v>675</v>
      </c>
      <c r="E282" s="53">
        <v>2</v>
      </c>
      <c r="F282" s="53">
        <v>740</v>
      </c>
      <c r="G282" s="53">
        <v>740</v>
      </c>
    </row>
    <row r="283" spans="2:7" x14ac:dyDescent="0.35">
      <c r="C283" t="s">
        <v>937</v>
      </c>
      <c r="D283" t="s">
        <v>675</v>
      </c>
      <c r="E283" s="53">
        <v>1</v>
      </c>
      <c r="F283" s="53">
        <v>370</v>
      </c>
      <c r="G283" s="53">
        <v>370</v>
      </c>
    </row>
    <row r="284" spans="2:7" x14ac:dyDescent="0.35">
      <c r="C284" t="s">
        <v>938</v>
      </c>
      <c r="D284" t="s">
        <v>675</v>
      </c>
      <c r="E284" s="53">
        <v>1</v>
      </c>
      <c r="F284" s="53">
        <v>370</v>
      </c>
      <c r="G284" s="53">
        <v>370</v>
      </c>
    </row>
    <row r="285" spans="2:7" x14ac:dyDescent="0.35">
      <c r="B285" s="55" t="s">
        <v>403</v>
      </c>
      <c r="C285" s="55"/>
      <c r="D285" s="55"/>
      <c r="E285" s="56">
        <v>4</v>
      </c>
      <c r="F285" s="56">
        <v>1480</v>
      </c>
      <c r="G285" s="56">
        <v>1480</v>
      </c>
    </row>
    <row r="286" spans="2:7" x14ac:dyDescent="0.35">
      <c r="B286" t="s">
        <v>429</v>
      </c>
      <c r="C286" t="s">
        <v>335</v>
      </c>
      <c r="D286" t="s">
        <v>763</v>
      </c>
      <c r="E286" s="53">
        <v>44</v>
      </c>
      <c r="F286" s="53">
        <v>107.5</v>
      </c>
      <c r="G286" s="53">
        <v>2370</v>
      </c>
    </row>
    <row r="287" spans="2:7" x14ac:dyDescent="0.35">
      <c r="D287" t="s">
        <v>862</v>
      </c>
      <c r="E287" s="53">
        <v>40</v>
      </c>
      <c r="F287" s="53">
        <v>408</v>
      </c>
      <c r="G287" s="53">
        <v>8160</v>
      </c>
    </row>
    <row r="288" spans="2:7" x14ac:dyDescent="0.35">
      <c r="D288" t="s">
        <v>1024</v>
      </c>
      <c r="E288" s="53">
        <v>32</v>
      </c>
      <c r="F288" s="53">
        <v>67.5</v>
      </c>
      <c r="G288" s="53">
        <v>2160</v>
      </c>
    </row>
    <row r="289" spans="2:7" x14ac:dyDescent="0.35">
      <c r="C289" t="s">
        <v>725</v>
      </c>
      <c r="D289" t="s">
        <v>763</v>
      </c>
      <c r="E289" s="53">
        <v>24</v>
      </c>
      <c r="F289" s="53">
        <v>55</v>
      </c>
      <c r="G289" s="53">
        <v>1320</v>
      </c>
    </row>
    <row r="290" spans="2:7" x14ac:dyDescent="0.35">
      <c r="C290" t="s">
        <v>797</v>
      </c>
      <c r="D290" t="s">
        <v>763</v>
      </c>
      <c r="E290" s="53">
        <v>20</v>
      </c>
      <c r="F290" s="53">
        <v>55</v>
      </c>
      <c r="G290" s="53">
        <v>1100</v>
      </c>
    </row>
    <row r="291" spans="2:7" x14ac:dyDescent="0.35">
      <c r="C291" t="s">
        <v>991</v>
      </c>
      <c r="D291" t="s">
        <v>862</v>
      </c>
      <c r="E291" s="53">
        <v>20</v>
      </c>
      <c r="F291" s="53">
        <v>208</v>
      </c>
      <c r="G291" s="53">
        <v>4160</v>
      </c>
    </row>
    <row r="292" spans="2:7" x14ac:dyDescent="0.35">
      <c r="B292" s="55" t="s">
        <v>450</v>
      </c>
      <c r="C292" s="55"/>
      <c r="D292" s="55"/>
      <c r="E292" s="56">
        <v>180</v>
      </c>
      <c r="F292" s="56">
        <v>901</v>
      </c>
      <c r="G292" s="56">
        <v>19270</v>
      </c>
    </row>
    <row r="293" spans="2:7" x14ac:dyDescent="0.35">
      <c r="B293" t="s">
        <v>686</v>
      </c>
      <c r="C293" t="s">
        <v>335</v>
      </c>
      <c r="D293" t="s">
        <v>64</v>
      </c>
      <c r="E293" s="53">
        <v>17</v>
      </c>
      <c r="F293" s="53">
        <v>3212</v>
      </c>
      <c r="G293" s="53">
        <v>27302</v>
      </c>
    </row>
    <row r="294" spans="2:7" x14ac:dyDescent="0.35">
      <c r="D294" t="s">
        <v>687</v>
      </c>
      <c r="E294" s="53">
        <v>2</v>
      </c>
      <c r="F294" s="53">
        <v>3476</v>
      </c>
      <c r="G294" s="53">
        <v>3476</v>
      </c>
    </row>
    <row r="295" spans="2:7" x14ac:dyDescent="0.35">
      <c r="D295" t="s">
        <v>720</v>
      </c>
      <c r="E295" s="53">
        <v>1</v>
      </c>
      <c r="F295" s="53">
        <v>310</v>
      </c>
      <c r="G295" s="53">
        <v>310</v>
      </c>
    </row>
    <row r="296" spans="2:7" x14ac:dyDescent="0.35">
      <c r="D296" t="s">
        <v>718</v>
      </c>
      <c r="E296" s="53">
        <v>2</v>
      </c>
      <c r="F296" s="53">
        <v>180</v>
      </c>
      <c r="G296" s="53">
        <v>360</v>
      </c>
    </row>
    <row r="297" spans="2:7" x14ac:dyDescent="0.35">
      <c r="D297" t="s">
        <v>729</v>
      </c>
      <c r="E297" s="53">
        <v>137</v>
      </c>
      <c r="F297" s="53">
        <v>2196</v>
      </c>
      <c r="G297" s="53">
        <v>37701</v>
      </c>
    </row>
    <row r="298" spans="2:7" x14ac:dyDescent="0.35">
      <c r="D298" t="s">
        <v>744</v>
      </c>
      <c r="E298" s="53">
        <v>36</v>
      </c>
      <c r="F298" s="53">
        <v>1290</v>
      </c>
      <c r="G298" s="53">
        <v>9288</v>
      </c>
    </row>
    <row r="299" spans="2:7" x14ac:dyDescent="0.35">
      <c r="D299" t="s">
        <v>745</v>
      </c>
      <c r="E299" s="53">
        <v>1</v>
      </c>
      <c r="F299" s="53">
        <v>250</v>
      </c>
      <c r="G299" s="53">
        <v>250</v>
      </c>
    </row>
    <row r="300" spans="2:7" x14ac:dyDescent="0.35">
      <c r="D300" t="s">
        <v>748</v>
      </c>
      <c r="E300" s="53">
        <v>2</v>
      </c>
      <c r="F300" s="53">
        <v>1793</v>
      </c>
      <c r="G300" s="53">
        <v>1793</v>
      </c>
    </row>
    <row r="301" spans="2:7" x14ac:dyDescent="0.35">
      <c r="D301" t="s">
        <v>765</v>
      </c>
      <c r="E301" s="53">
        <v>18</v>
      </c>
      <c r="F301" s="53">
        <v>4550</v>
      </c>
      <c r="G301" s="53">
        <v>11700</v>
      </c>
    </row>
    <row r="302" spans="2:7" x14ac:dyDescent="0.35">
      <c r="D302" t="s">
        <v>764</v>
      </c>
      <c r="E302" s="53">
        <v>1</v>
      </c>
      <c r="F302" s="53">
        <v>321.25</v>
      </c>
      <c r="G302" s="53">
        <v>321.25</v>
      </c>
    </row>
    <row r="303" spans="2:7" x14ac:dyDescent="0.35">
      <c r="D303" t="s">
        <v>791</v>
      </c>
      <c r="E303" s="53">
        <v>3</v>
      </c>
      <c r="F303" s="53">
        <v>388.8</v>
      </c>
      <c r="G303" s="53">
        <v>1166.4000000000001</v>
      </c>
    </row>
    <row r="304" spans="2:7" x14ac:dyDescent="0.35">
      <c r="D304" t="s">
        <v>813</v>
      </c>
      <c r="E304" s="53">
        <v>23</v>
      </c>
      <c r="F304" s="53">
        <v>5566</v>
      </c>
      <c r="G304" s="53">
        <v>42350</v>
      </c>
    </row>
    <row r="305" spans="4:7" x14ac:dyDescent="0.35">
      <c r="D305" t="s">
        <v>818</v>
      </c>
      <c r="E305" s="53">
        <v>2</v>
      </c>
      <c r="F305" s="53">
        <v>2184.6</v>
      </c>
      <c r="G305" s="53">
        <v>2184.6</v>
      </c>
    </row>
    <row r="306" spans="4:7" x14ac:dyDescent="0.35">
      <c r="D306" t="s">
        <v>842</v>
      </c>
      <c r="E306" s="53">
        <v>24</v>
      </c>
      <c r="F306" s="53">
        <v>1392</v>
      </c>
      <c r="G306" s="53">
        <v>5607</v>
      </c>
    </row>
    <row r="307" spans="4:7" x14ac:dyDescent="0.35">
      <c r="D307" t="s">
        <v>880</v>
      </c>
      <c r="E307" s="53">
        <v>10</v>
      </c>
      <c r="F307" s="53">
        <v>32.5</v>
      </c>
      <c r="G307" s="53">
        <v>325</v>
      </c>
    </row>
    <row r="308" spans="4:7" x14ac:dyDescent="0.35">
      <c r="D308" t="s">
        <v>928</v>
      </c>
      <c r="E308" s="53">
        <v>3</v>
      </c>
      <c r="F308" s="53">
        <v>256</v>
      </c>
      <c r="G308" s="53">
        <v>768</v>
      </c>
    </row>
    <row r="309" spans="4:7" x14ac:dyDescent="0.35">
      <c r="D309" t="s">
        <v>925</v>
      </c>
      <c r="E309" s="53">
        <v>20</v>
      </c>
      <c r="F309" s="53">
        <v>3586</v>
      </c>
      <c r="G309" s="53">
        <v>36190</v>
      </c>
    </row>
    <row r="310" spans="4:7" x14ac:dyDescent="0.35">
      <c r="D310" t="s">
        <v>955</v>
      </c>
      <c r="E310" s="53">
        <v>16</v>
      </c>
      <c r="F310" s="53">
        <v>96</v>
      </c>
      <c r="G310" s="53">
        <v>1536</v>
      </c>
    </row>
    <row r="311" spans="4:7" x14ac:dyDescent="0.35">
      <c r="D311" t="s">
        <v>956</v>
      </c>
      <c r="E311" s="53">
        <v>2</v>
      </c>
      <c r="F311" s="53">
        <v>160</v>
      </c>
      <c r="G311" s="53">
        <v>160</v>
      </c>
    </row>
    <row r="312" spans="4:7" x14ac:dyDescent="0.35">
      <c r="D312" t="s">
        <v>957</v>
      </c>
      <c r="E312" s="53">
        <v>12</v>
      </c>
      <c r="F312" s="53">
        <v>40</v>
      </c>
      <c r="G312" s="53">
        <v>480</v>
      </c>
    </row>
    <row r="313" spans="4:7" x14ac:dyDescent="0.35">
      <c r="D313" t="s">
        <v>958</v>
      </c>
      <c r="E313" s="53">
        <v>14</v>
      </c>
      <c r="F313" s="53">
        <v>575</v>
      </c>
      <c r="G313" s="53">
        <v>1610</v>
      </c>
    </row>
    <row r="314" spans="4:7" x14ac:dyDescent="0.35">
      <c r="D314" t="s">
        <v>959</v>
      </c>
      <c r="E314" s="53">
        <v>39</v>
      </c>
      <c r="F314" s="53">
        <v>1701.8000000000002</v>
      </c>
      <c r="G314" s="53">
        <v>21888.9</v>
      </c>
    </row>
    <row r="315" spans="4:7" x14ac:dyDescent="0.35">
      <c r="D315" t="s">
        <v>981</v>
      </c>
      <c r="E315" s="53">
        <v>8</v>
      </c>
      <c r="F315" s="53">
        <v>1090</v>
      </c>
      <c r="G315" s="53">
        <v>2910</v>
      </c>
    </row>
    <row r="316" spans="4:7" x14ac:dyDescent="0.35">
      <c r="D316" t="s">
        <v>976</v>
      </c>
      <c r="E316" s="53">
        <v>1</v>
      </c>
      <c r="F316" s="53">
        <v>1822.5</v>
      </c>
      <c r="G316" s="53">
        <v>1822.5</v>
      </c>
    </row>
    <row r="317" spans="4:7" x14ac:dyDescent="0.35">
      <c r="D317" t="s">
        <v>977</v>
      </c>
      <c r="E317" s="53">
        <v>1</v>
      </c>
      <c r="F317" s="53">
        <v>240</v>
      </c>
      <c r="G317" s="53">
        <v>240</v>
      </c>
    </row>
    <row r="318" spans="4:7" x14ac:dyDescent="0.35">
      <c r="D318" t="s">
        <v>979</v>
      </c>
      <c r="E318" s="53">
        <v>15</v>
      </c>
      <c r="F318" s="53">
        <v>3366</v>
      </c>
      <c r="G318" s="53">
        <v>24860</v>
      </c>
    </row>
    <row r="319" spans="4:7" x14ac:dyDescent="0.35">
      <c r="D319" t="s">
        <v>1022</v>
      </c>
      <c r="E319" s="53">
        <v>32</v>
      </c>
      <c r="F319" s="53">
        <v>6424</v>
      </c>
      <c r="G319" s="53">
        <v>51392</v>
      </c>
    </row>
    <row r="320" spans="4:7" x14ac:dyDescent="0.35">
      <c r="D320" t="s">
        <v>1023</v>
      </c>
      <c r="E320" s="53">
        <v>4</v>
      </c>
      <c r="F320" s="53">
        <v>330</v>
      </c>
      <c r="G320" s="53">
        <v>1320</v>
      </c>
    </row>
    <row r="321" spans="3:7" x14ac:dyDescent="0.35">
      <c r="D321" t="s">
        <v>1049</v>
      </c>
      <c r="E321" s="53">
        <v>1</v>
      </c>
      <c r="F321" s="53">
        <v>30</v>
      </c>
      <c r="G321" s="53">
        <v>30</v>
      </c>
    </row>
    <row r="322" spans="3:7" x14ac:dyDescent="0.35">
      <c r="D322" t="s">
        <v>1050</v>
      </c>
      <c r="E322" s="53">
        <v>1</v>
      </c>
      <c r="F322" s="53">
        <v>195</v>
      </c>
      <c r="G322" s="53">
        <v>195</v>
      </c>
    </row>
    <row r="323" spans="3:7" x14ac:dyDescent="0.35">
      <c r="D323" t="s">
        <v>1114</v>
      </c>
      <c r="E323" s="53">
        <v>30</v>
      </c>
      <c r="F323" s="53">
        <v>213</v>
      </c>
      <c r="G323" s="53">
        <v>6390</v>
      </c>
    </row>
    <row r="324" spans="3:7" x14ac:dyDescent="0.35">
      <c r="D324" t="s">
        <v>1095</v>
      </c>
      <c r="E324" s="53">
        <v>15</v>
      </c>
      <c r="F324" s="53">
        <v>206</v>
      </c>
      <c r="G324" s="53">
        <v>3090</v>
      </c>
    </row>
    <row r="325" spans="3:7" x14ac:dyDescent="0.35">
      <c r="C325" t="s">
        <v>716</v>
      </c>
      <c r="D325" t="s">
        <v>687</v>
      </c>
      <c r="E325" s="53">
        <v>1</v>
      </c>
      <c r="F325" s="53">
        <v>1804</v>
      </c>
      <c r="G325" s="53">
        <v>1804</v>
      </c>
    </row>
    <row r="326" spans="3:7" x14ac:dyDescent="0.35">
      <c r="C326" t="s">
        <v>717</v>
      </c>
      <c r="D326" t="s">
        <v>687</v>
      </c>
      <c r="E326" s="53">
        <v>1</v>
      </c>
      <c r="F326" s="53">
        <v>1859</v>
      </c>
      <c r="G326" s="53">
        <v>1859</v>
      </c>
    </row>
    <row r="327" spans="3:7" x14ac:dyDescent="0.35">
      <c r="D327" t="s">
        <v>719</v>
      </c>
      <c r="E327" s="53">
        <v>1</v>
      </c>
      <c r="F327" s="53">
        <v>160</v>
      </c>
      <c r="G327" s="53">
        <v>160</v>
      </c>
    </row>
    <row r="328" spans="3:7" x14ac:dyDescent="0.35">
      <c r="D328" t="s">
        <v>720</v>
      </c>
      <c r="E328" s="53">
        <v>1</v>
      </c>
      <c r="F328" s="53">
        <v>310</v>
      </c>
      <c r="G328" s="53">
        <v>310</v>
      </c>
    </row>
    <row r="329" spans="3:7" x14ac:dyDescent="0.35">
      <c r="D329" t="s">
        <v>718</v>
      </c>
      <c r="E329" s="53">
        <v>2</v>
      </c>
      <c r="F329" s="53">
        <v>185</v>
      </c>
      <c r="G329" s="53">
        <v>370</v>
      </c>
    </row>
    <row r="330" spans="3:7" x14ac:dyDescent="0.35">
      <c r="C330" t="s">
        <v>727</v>
      </c>
      <c r="D330" t="s">
        <v>729</v>
      </c>
      <c r="E330" s="53">
        <v>20</v>
      </c>
      <c r="F330" s="53">
        <v>273</v>
      </c>
      <c r="G330" s="53">
        <v>5460</v>
      </c>
    </row>
    <row r="331" spans="3:7" x14ac:dyDescent="0.35">
      <c r="D331" t="s">
        <v>728</v>
      </c>
      <c r="E331" s="53">
        <v>10</v>
      </c>
      <c r="F331" s="53">
        <v>546</v>
      </c>
      <c r="G331" s="53">
        <v>5460</v>
      </c>
    </row>
    <row r="332" spans="3:7" x14ac:dyDescent="0.35">
      <c r="C332" t="s">
        <v>788</v>
      </c>
      <c r="D332" t="s">
        <v>787</v>
      </c>
      <c r="E332" s="53">
        <v>2</v>
      </c>
      <c r="F332" s="53">
        <v>69.5</v>
      </c>
      <c r="G332" s="53">
        <v>139</v>
      </c>
    </row>
    <row r="333" spans="3:7" x14ac:dyDescent="0.35">
      <c r="C333" t="s">
        <v>798</v>
      </c>
      <c r="D333" t="s">
        <v>791</v>
      </c>
      <c r="E333" s="53">
        <v>5</v>
      </c>
      <c r="F333" s="53">
        <v>491.4</v>
      </c>
      <c r="G333" s="53">
        <v>2457</v>
      </c>
    </row>
    <row r="334" spans="3:7" x14ac:dyDescent="0.35">
      <c r="C334" t="s">
        <v>796</v>
      </c>
      <c r="D334" t="s">
        <v>729</v>
      </c>
      <c r="E334" s="53">
        <v>10</v>
      </c>
      <c r="F334" s="53">
        <v>273</v>
      </c>
      <c r="G334" s="53">
        <v>2730</v>
      </c>
    </row>
    <row r="335" spans="3:7" x14ac:dyDescent="0.35">
      <c r="D335" t="s">
        <v>744</v>
      </c>
      <c r="E335" s="53">
        <v>2</v>
      </c>
      <c r="F335" s="53">
        <v>258</v>
      </c>
      <c r="G335" s="53">
        <v>516</v>
      </c>
    </row>
    <row r="336" spans="3:7" x14ac:dyDescent="0.35">
      <c r="D336" t="s">
        <v>791</v>
      </c>
      <c r="E336" s="53">
        <v>16</v>
      </c>
      <c r="F336" s="53">
        <v>491.4</v>
      </c>
      <c r="G336" s="53">
        <v>7862.4</v>
      </c>
    </row>
    <row r="337" spans="3:7" x14ac:dyDescent="0.35">
      <c r="C337" t="s">
        <v>812</v>
      </c>
      <c r="D337" t="s">
        <v>813</v>
      </c>
      <c r="E337" s="53">
        <v>20</v>
      </c>
      <c r="F337" s="53">
        <v>1870</v>
      </c>
      <c r="G337" s="53">
        <v>37400</v>
      </c>
    </row>
    <row r="338" spans="3:7" x14ac:dyDescent="0.35">
      <c r="D338" t="s">
        <v>814</v>
      </c>
      <c r="E338" s="53">
        <v>15</v>
      </c>
      <c r="F338" s="53">
        <v>1892</v>
      </c>
      <c r="G338" s="53">
        <v>28380</v>
      </c>
    </row>
    <row r="339" spans="3:7" x14ac:dyDescent="0.35">
      <c r="C339" t="s">
        <v>890</v>
      </c>
      <c r="D339" t="s">
        <v>728</v>
      </c>
      <c r="E339" s="53">
        <v>16</v>
      </c>
      <c r="F339" s="53">
        <v>552</v>
      </c>
      <c r="G339" s="53">
        <v>8832</v>
      </c>
    </row>
    <row r="340" spans="3:7" x14ac:dyDescent="0.35">
      <c r="C340" t="s">
        <v>889</v>
      </c>
      <c r="D340" t="s">
        <v>687</v>
      </c>
      <c r="E340" s="53">
        <v>1</v>
      </c>
      <c r="F340" s="53">
        <v>1848</v>
      </c>
      <c r="G340" s="53">
        <v>1848</v>
      </c>
    </row>
    <row r="341" spans="3:7" x14ac:dyDescent="0.35">
      <c r="D341" t="s">
        <v>841</v>
      </c>
      <c r="E341" s="53">
        <v>2</v>
      </c>
      <c r="F341" s="53">
        <v>35</v>
      </c>
      <c r="G341" s="53">
        <v>70</v>
      </c>
    </row>
    <row r="342" spans="3:7" x14ac:dyDescent="0.35">
      <c r="D342" t="s">
        <v>843</v>
      </c>
      <c r="E342" s="53">
        <v>1</v>
      </c>
      <c r="F342" s="53">
        <v>330</v>
      </c>
      <c r="G342" s="53">
        <v>330</v>
      </c>
    </row>
    <row r="343" spans="3:7" x14ac:dyDescent="0.35">
      <c r="D343" t="s">
        <v>842</v>
      </c>
      <c r="E343" s="53">
        <v>1</v>
      </c>
      <c r="F343" s="53">
        <v>248</v>
      </c>
      <c r="G343" s="53">
        <v>248</v>
      </c>
    </row>
    <row r="344" spans="3:7" x14ac:dyDescent="0.35">
      <c r="C344" t="s">
        <v>891</v>
      </c>
      <c r="D344" t="s">
        <v>765</v>
      </c>
      <c r="E344" s="53">
        <v>1</v>
      </c>
      <c r="F344" s="53">
        <v>650</v>
      </c>
      <c r="G344" s="53">
        <v>650</v>
      </c>
    </row>
    <row r="345" spans="3:7" x14ac:dyDescent="0.35">
      <c r="D345" t="s">
        <v>856</v>
      </c>
      <c r="E345" s="53">
        <v>1</v>
      </c>
      <c r="F345" s="53">
        <v>120</v>
      </c>
      <c r="G345" s="53">
        <v>120</v>
      </c>
    </row>
    <row r="346" spans="3:7" x14ac:dyDescent="0.35">
      <c r="D346" t="s">
        <v>869</v>
      </c>
      <c r="E346" s="53">
        <v>1</v>
      </c>
      <c r="F346" s="53">
        <v>115</v>
      </c>
      <c r="G346" s="53">
        <v>115</v>
      </c>
    </row>
    <row r="347" spans="3:7" x14ac:dyDescent="0.35">
      <c r="C347" t="s">
        <v>916</v>
      </c>
      <c r="D347" t="s">
        <v>813</v>
      </c>
      <c r="E347" s="53">
        <v>20</v>
      </c>
      <c r="F347" s="53">
        <v>1848</v>
      </c>
      <c r="G347" s="53">
        <v>36960</v>
      </c>
    </row>
    <row r="348" spans="3:7" x14ac:dyDescent="0.35">
      <c r="C348" t="s">
        <v>918</v>
      </c>
      <c r="D348" t="s">
        <v>765</v>
      </c>
      <c r="E348" s="53">
        <v>4</v>
      </c>
      <c r="F348" s="53">
        <v>650</v>
      </c>
      <c r="G348" s="53">
        <v>2600</v>
      </c>
    </row>
    <row r="349" spans="3:7" x14ac:dyDescent="0.35">
      <c r="D349" t="s">
        <v>880</v>
      </c>
      <c r="E349" s="53">
        <v>40</v>
      </c>
      <c r="F349" s="53">
        <v>32.5</v>
      </c>
      <c r="G349" s="53">
        <v>1300</v>
      </c>
    </row>
    <row r="350" spans="3:7" x14ac:dyDescent="0.35">
      <c r="C350" t="s">
        <v>919</v>
      </c>
      <c r="D350" t="s">
        <v>729</v>
      </c>
      <c r="E350" s="53">
        <v>20</v>
      </c>
      <c r="F350" s="53">
        <v>276</v>
      </c>
      <c r="G350" s="53">
        <v>5520</v>
      </c>
    </row>
    <row r="351" spans="3:7" x14ac:dyDescent="0.35">
      <c r="C351" t="s">
        <v>924</v>
      </c>
      <c r="D351" t="s">
        <v>925</v>
      </c>
      <c r="E351" s="53">
        <v>15</v>
      </c>
      <c r="F351" s="53">
        <v>1848</v>
      </c>
      <c r="G351" s="53">
        <v>27720</v>
      </c>
    </row>
    <row r="352" spans="3:7" x14ac:dyDescent="0.35">
      <c r="C352" t="s">
        <v>923</v>
      </c>
      <c r="D352" t="s">
        <v>729</v>
      </c>
      <c r="E352" s="53">
        <v>20</v>
      </c>
      <c r="F352" s="53">
        <v>276</v>
      </c>
      <c r="G352" s="53">
        <v>5520</v>
      </c>
    </row>
    <row r="353" spans="1:7" x14ac:dyDescent="0.35">
      <c r="D353" t="s">
        <v>981</v>
      </c>
      <c r="E353" s="53">
        <v>3</v>
      </c>
      <c r="F353" s="53">
        <v>370</v>
      </c>
      <c r="G353" s="53">
        <v>1110</v>
      </c>
    </row>
    <row r="354" spans="1:7" x14ac:dyDescent="0.35">
      <c r="C354" t="s">
        <v>926</v>
      </c>
      <c r="D354" t="s">
        <v>813</v>
      </c>
      <c r="E354" s="53">
        <v>20</v>
      </c>
      <c r="F354" s="53">
        <v>1848</v>
      </c>
      <c r="G354" s="53">
        <v>36960</v>
      </c>
    </row>
    <row r="355" spans="1:7" x14ac:dyDescent="0.35">
      <c r="C355" t="s">
        <v>927</v>
      </c>
      <c r="D355" t="s">
        <v>928</v>
      </c>
      <c r="E355" s="53">
        <v>1</v>
      </c>
      <c r="F355" s="53">
        <v>258</v>
      </c>
      <c r="G355" s="53">
        <v>258</v>
      </c>
    </row>
    <row r="356" spans="1:7" x14ac:dyDescent="0.35">
      <c r="C356" t="s">
        <v>929</v>
      </c>
      <c r="D356" t="s">
        <v>729</v>
      </c>
      <c r="E356" s="53">
        <v>20</v>
      </c>
      <c r="F356" s="53">
        <v>273</v>
      </c>
      <c r="G356" s="53">
        <v>5460</v>
      </c>
    </row>
    <row r="357" spans="1:7" x14ac:dyDescent="0.35">
      <c r="C357" t="s">
        <v>1119</v>
      </c>
      <c r="D357" t="s">
        <v>979</v>
      </c>
      <c r="E357" s="53">
        <v>20</v>
      </c>
      <c r="F357" s="53">
        <v>1606</v>
      </c>
      <c r="G357" s="53">
        <v>32120</v>
      </c>
    </row>
    <row r="358" spans="1:7" x14ac:dyDescent="0.35">
      <c r="C358" t="s">
        <v>1120</v>
      </c>
      <c r="D358" t="s">
        <v>880</v>
      </c>
      <c r="E358" s="53">
        <v>30</v>
      </c>
      <c r="F358" s="53">
        <v>32.5</v>
      </c>
      <c r="G358" s="53">
        <v>975</v>
      </c>
    </row>
    <row r="359" spans="1:7" x14ac:dyDescent="0.35">
      <c r="D359" t="s">
        <v>1114</v>
      </c>
      <c r="E359" s="53">
        <v>18</v>
      </c>
      <c r="F359" s="53">
        <v>213</v>
      </c>
      <c r="G359" s="53">
        <v>3834</v>
      </c>
    </row>
    <row r="360" spans="1:7" x14ac:dyDescent="0.35">
      <c r="D360" t="s">
        <v>1095</v>
      </c>
      <c r="E360" s="53">
        <v>10</v>
      </c>
      <c r="F360" s="53">
        <v>206</v>
      </c>
      <c r="G360" s="53">
        <v>2060</v>
      </c>
    </row>
    <row r="361" spans="1:7" x14ac:dyDescent="0.35">
      <c r="C361" t="s">
        <v>1121</v>
      </c>
      <c r="D361" t="s">
        <v>959</v>
      </c>
      <c r="E361" s="53">
        <v>16</v>
      </c>
      <c r="F361" s="53">
        <v>383.4</v>
      </c>
      <c r="G361" s="53">
        <v>6134.4</v>
      </c>
    </row>
    <row r="362" spans="1:7" x14ac:dyDescent="0.35">
      <c r="D362" t="s">
        <v>1114</v>
      </c>
      <c r="E362" s="53">
        <v>16</v>
      </c>
      <c r="F362" s="53">
        <v>213</v>
      </c>
      <c r="G362" s="53">
        <v>3408</v>
      </c>
    </row>
    <row r="363" spans="1:7" x14ac:dyDescent="0.35">
      <c r="C363" t="s">
        <v>1122</v>
      </c>
      <c r="D363" t="s">
        <v>1049</v>
      </c>
      <c r="E363" s="53">
        <v>4</v>
      </c>
      <c r="F363" s="53">
        <v>30</v>
      </c>
      <c r="G363" s="53">
        <v>120</v>
      </c>
    </row>
    <row r="364" spans="1:7" x14ac:dyDescent="0.35">
      <c r="D364" t="s">
        <v>1123</v>
      </c>
      <c r="E364" s="53">
        <v>1</v>
      </c>
      <c r="F364" s="53">
        <v>225</v>
      </c>
      <c r="G364" s="53">
        <v>225</v>
      </c>
    </row>
    <row r="365" spans="1:7" x14ac:dyDescent="0.35">
      <c r="B365" s="55" t="s">
        <v>694</v>
      </c>
      <c r="C365" s="55"/>
      <c r="D365" s="55"/>
      <c r="E365" s="56">
        <v>901</v>
      </c>
      <c r="F365" s="56">
        <v>72442.149999999994</v>
      </c>
      <c r="G365" s="56">
        <v>578421.45000000007</v>
      </c>
    </row>
    <row r="366" spans="1:7" x14ac:dyDescent="0.35">
      <c r="A366" s="97" t="s">
        <v>670</v>
      </c>
      <c r="B366" s="97"/>
      <c r="C366" s="97"/>
      <c r="D366" s="97"/>
      <c r="E366" s="98">
        <v>2130</v>
      </c>
      <c r="F366" s="98">
        <v>129464.04999999999</v>
      </c>
      <c r="G366" s="98">
        <v>1102056.95</v>
      </c>
    </row>
    <row r="367" spans="1:7" x14ac:dyDescent="0.35">
      <c r="A367" s="52" t="s">
        <v>181</v>
      </c>
      <c r="B367" s="52"/>
      <c r="C367" s="52"/>
      <c r="D367" s="52"/>
      <c r="E367" s="54">
        <v>3845</v>
      </c>
      <c r="F367" s="54">
        <v>243823.23999999993</v>
      </c>
      <c r="G367" s="54">
        <v>1862340.15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15"/>
  <sheetViews>
    <sheetView topLeftCell="C115" zoomScaleNormal="100" workbookViewId="0">
      <selection activeCell="L13" sqref="L13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109">
        <v>16</v>
      </c>
      <c r="D5" s="109">
        <v>16</v>
      </c>
      <c r="E5" s="109">
        <v>0</v>
      </c>
      <c r="L5" t="s">
        <v>134</v>
      </c>
      <c r="M5" s="109">
        <v>2</v>
      </c>
      <c r="N5" s="109">
        <v>2</v>
      </c>
      <c r="O5" s="109">
        <v>0</v>
      </c>
    </row>
    <row r="6" spans="1:15" x14ac:dyDescent="0.35">
      <c r="B6" t="s">
        <v>180</v>
      </c>
      <c r="C6" s="109">
        <v>36</v>
      </c>
      <c r="D6" s="109">
        <v>35</v>
      </c>
      <c r="E6" s="109">
        <v>1</v>
      </c>
      <c r="L6" t="s">
        <v>63</v>
      </c>
      <c r="M6" s="109">
        <v>2</v>
      </c>
      <c r="N6" s="109">
        <v>2</v>
      </c>
      <c r="O6" s="109">
        <v>0</v>
      </c>
    </row>
    <row r="7" spans="1:15" x14ac:dyDescent="0.35">
      <c r="B7" t="s">
        <v>16</v>
      </c>
      <c r="C7" s="109">
        <v>5</v>
      </c>
      <c r="D7" s="109">
        <v>5</v>
      </c>
      <c r="E7" s="109">
        <v>0</v>
      </c>
      <c r="L7" t="s">
        <v>19</v>
      </c>
      <c r="M7" s="109">
        <v>220</v>
      </c>
      <c r="N7" s="109">
        <v>220</v>
      </c>
      <c r="O7" s="109">
        <v>0</v>
      </c>
    </row>
    <row r="8" spans="1:15" x14ac:dyDescent="0.35">
      <c r="B8" t="s">
        <v>29</v>
      </c>
      <c r="C8" s="109">
        <v>10</v>
      </c>
      <c r="D8" s="109">
        <v>10</v>
      </c>
      <c r="E8" s="109">
        <v>0</v>
      </c>
      <c r="L8" t="s">
        <v>179</v>
      </c>
      <c r="M8" s="109">
        <v>4</v>
      </c>
      <c r="N8" s="109">
        <v>4</v>
      </c>
      <c r="O8" s="109">
        <v>0</v>
      </c>
    </row>
    <row r="9" spans="1:15" x14ac:dyDescent="0.35">
      <c r="B9" t="s">
        <v>64</v>
      </c>
      <c r="C9" s="109">
        <v>10</v>
      </c>
      <c r="D9" s="109">
        <v>10</v>
      </c>
      <c r="E9" s="109">
        <v>0</v>
      </c>
      <c r="L9" t="s">
        <v>180</v>
      </c>
      <c r="M9" s="109">
        <v>61</v>
      </c>
      <c r="N9" s="109">
        <v>60</v>
      </c>
      <c r="O9" s="109">
        <v>1</v>
      </c>
    </row>
    <row r="10" spans="1:15" x14ac:dyDescent="0.35">
      <c r="B10" t="s">
        <v>28</v>
      </c>
      <c r="C10" s="109">
        <v>40</v>
      </c>
      <c r="D10" s="109">
        <v>40</v>
      </c>
      <c r="E10" s="109">
        <v>0</v>
      </c>
      <c r="L10" t="s">
        <v>176</v>
      </c>
      <c r="M10" s="109">
        <v>56</v>
      </c>
      <c r="N10" s="109">
        <v>56</v>
      </c>
      <c r="O10" s="109">
        <v>0</v>
      </c>
    </row>
    <row r="11" spans="1:15" x14ac:dyDescent="0.35">
      <c r="B11" t="s">
        <v>194</v>
      </c>
      <c r="C11" s="109">
        <v>5</v>
      </c>
      <c r="D11" s="109">
        <v>5</v>
      </c>
      <c r="E11" s="109">
        <v>0</v>
      </c>
      <c r="L11" t="s">
        <v>177</v>
      </c>
      <c r="M11" s="109">
        <v>42</v>
      </c>
      <c r="N11" s="109">
        <v>42</v>
      </c>
      <c r="O11" s="109">
        <v>0</v>
      </c>
    </row>
    <row r="12" spans="1:15" x14ac:dyDescent="0.35">
      <c r="B12" t="s">
        <v>229</v>
      </c>
      <c r="C12" s="109">
        <v>2</v>
      </c>
      <c r="D12" s="109">
        <v>2</v>
      </c>
      <c r="E12" s="109">
        <v>0</v>
      </c>
      <c r="L12" t="s">
        <v>16</v>
      </c>
      <c r="M12" s="109">
        <v>96</v>
      </c>
      <c r="N12" s="109">
        <v>96</v>
      </c>
      <c r="O12" s="109">
        <v>0</v>
      </c>
    </row>
    <row r="13" spans="1:15" x14ac:dyDescent="0.35">
      <c r="B13" t="s">
        <v>318</v>
      </c>
      <c r="C13" s="109">
        <v>20</v>
      </c>
      <c r="D13" s="109">
        <v>20</v>
      </c>
      <c r="E13" s="109">
        <v>0</v>
      </c>
      <c r="L13" t="s">
        <v>55</v>
      </c>
      <c r="M13" s="109">
        <v>4</v>
      </c>
      <c r="N13" s="109">
        <v>4</v>
      </c>
      <c r="O13" s="109">
        <v>0</v>
      </c>
    </row>
    <row r="14" spans="1:15" x14ac:dyDescent="0.35">
      <c r="B14" t="s">
        <v>313</v>
      </c>
      <c r="C14" s="109">
        <v>2</v>
      </c>
      <c r="D14" s="109">
        <v>2</v>
      </c>
      <c r="E14" s="109">
        <v>0</v>
      </c>
      <c r="L14" t="s">
        <v>17</v>
      </c>
      <c r="M14" s="109">
        <v>14</v>
      </c>
      <c r="N14" s="109">
        <v>14</v>
      </c>
      <c r="O14" s="109">
        <v>0</v>
      </c>
    </row>
    <row r="15" spans="1:15" x14ac:dyDescent="0.35">
      <c r="B15" t="s">
        <v>314</v>
      </c>
      <c r="C15" s="109">
        <v>2</v>
      </c>
      <c r="D15" s="109">
        <v>2</v>
      </c>
      <c r="E15" s="109">
        <v>0</v>
      </c>
      <c r="L15" t="s">
        <v>31</v>
      </c>
      <c r="M15" s="109">
        <v>13</v>
      </c>
      <c r="N15" s="109">
        <v>13</v>
      </c>
      <c r="O15" s="109">
        <v>0</v>
      </c>
    </row>
    <row r="16" spans="1:15" x14ac:dyDescent="0.35">
      <c r="B16" t="s">
        <v>334</v>
      </c>
      <c r="C16" s="109">
        <v>2</v>
      </c>
      <c r="D16" s="109">
        <v>2</v>
      </c>
      <c r="E16" s="109">
        <v>0</v>
      </c>
      <c r="L16" t="s">
        <v>29</v>
      </c>
      <c r="M16" s="109">
        <v>210</v>
      </c>
      <c r="N16" s="109">
        <v>210</v>
      </c>
      <c r="O16" s="109">
        <v>0</v>
      </c>
    </row>
    <row r="17" spans="1:15" x14ac:dyDescent="0.35">
      <c r="B17" t="s">
        <v>405</v>
      </c>
      <c r="C17" s="109">
        <v>8</v>
      </c>
      <c r="D17" s="109">
        <v>8</v>
      </c>
      <c r="E17" s="109">
        <v>0</v>
      </c>
      <c r="L17" t="s">
        <v>153</v>
      </c>
      <c r="M17" s="109">
        <v>1</v>
      </c>
      <c r="N17" s="109">
        <v>1</v>
      </c>
      <c r="O17" s="109">
        <v>0</v>
      </c>
    </row>
    <row r="18" spans="1:15" x14ac:dyDescent="0.35">
      <c r="B18" t="s">
        <v>643</v>
      </c>
      <c r="C18" s="109">
        <v>8</v>
      </c>
      <c r="D18" s="109">
        <v>8</v>
      </c>
      <c r="E18" s="109">
        <v>0</v>
      </c>
      <c r="L18" t="s">
        <v>139</v>
      </c>
      <c r="M18" s="109">
        <v>1</v>
      </c>
      <c r="N18" s="109">
        <v>1</v>
      </c>
      <c r="O18" s="109">
        <v>0</v>
      </c>
    </row>
    <row r="19" spans="1:15" x14ac:dyDescent="0.35">
      <c r="B19" t="s">
        <v>687</v>
      </c>
      <c r="C19" s="109">
        <v>1</v>
      </c>
      <c r="D19" s="109">
        <v>1</v>
      </c>
      <c r="E19" s="109">
        <v>0</v>
      </c>
      <c r="L19" t="s">
        <v>64</v>
      </c>
      <c r="M19" s="109">
        <v>147</v>
      </c>
      <c r="N19" s="109">
        <v>139</v>
      </c>
      <c r="O19" s="109">
        <v>8</v>
      </c>
    </row>
    <row r="20" spans="1:15" x14ac:dyDescent="0.35">
      <c r="B20" t="s">
        <v>719</v>
      </c>
      <c r="C20" s="109">
        <v>1</v>
      </c>
      <c r="D20" s="109">
        <v>1</v>
      </c>
      <c r="E20" s="109">
        <v>0</v>
      </c>
      <c r="L20" t="s">
        <v>15</v>
      </c>
      <c r="M20" s="109">
        <v>3</v>
      </c>
      <c r="N20" s="109">
        <v>3</v>
      </c>
      <c r="O20" s="109">
        <v>0</v>
      </c>
    </row>
    <row r="21" spans="1:15" x14ac:dyDescent="0.35">
      <c r="B21" t="s">
        <v>720</v>
      </c>
      <c r="C21" s="109">
        <v>2</v>
      </c>
      <c r="D21" s="109">
        <v>2</v>
      </c>
      <c r="E21" s="109">
        <v>0</v>
      </c>
      <c r="L21" t="s">
        <v>14</v>
      </c>
      <c r="M21" s="109">
        <v>7</v>
      </c>
      <c r="N21" s="109">
        <v>7</v>
      </c>
      <c r="O21" s="109">
        <v>0</v>
      </c>
    </row>
    <row r="22" spans="1:15" x14ac:dyDescent="0.35">
      <c r="B22" t="s">
        <v>718</v>
      </c>
      <c r="C22" s="109">
        <v>4</v>
      </c>
      <c r="D22" s="109">
        <v>4</v>
      </c>
      <c r="E22" s="109">
        <v>0</v>
      </c>
      <c r="L22" t="s">
        <v>28</v>
      </c>
      <c r="M22" s="109">
        <v>582</v>
      </c>
      <c r="N22" s="109">
        <v>561</v>
      </c>
      <c r="O22" s="109">
        <v>21</v>
      </c>
    </row>
    <row r="23" spans="1:15" x14ac:dyDescent="0.35">
      <c r="B23" t="s">
        <v>729</v>
      </c>
      <c r="C23" s="109">
        <v>44</v>
      </c>
      <c r="D23" s="109">
        <v>44</v>
      </c>
      <c r="E23" s="109">
        <v>0</v>
      </c>
      <c r="L23" t="s">
        <v>21</v>
      </c>
      <c r="M23" s="109">
        <v>1</v>
      </c>
      <c r="N23" s="109">
        <v>1</v>
      </c>
      <c r="O23" s="109">
        <v>0</v>
      </c>
    </row>
    <row r="24" spans="1:15" x14ac:dyDescent="0.35">
      <c r="B24" t="s">
        <v>728</v>
      </c>
      <c r="C24" s="109">
        <v>10</v>
      </c>
      <c r="D24" s="109">
        <v>10</v>
      </c>
      <c r="E24" s="109">
        <v>0</v>
      </c>
      <c r="L24" t="s">
        <v>37</v>
      </c>
      <c r="M24" s="109">
        <v>19</v>
      </c>
      <c r="N24" s="109">
        <v>19</v>
      </c>
      <c r="O24" s="109">
        <v>0</v>
      </c>
    </row>
    <row r="25" spans="1:15" x14ac:dyDescent="0.35">
      <c r="B25" t="s">
        <v>744</v>
      </c>
      <c r="C25" s="109">
        <v>19</v>
      </c>
      <c r="D25" s="109">
        <v>19</v>
      </c>
      <c r="E25" s="109">
        <v>0</v>
      </c>
      <c r="L25" t="s">
        <v>33</v>
      </c>
      <c r="M25" s="109">
        <v>2</v>
      </c>
      <c r="N25" s="109">
        <v>2</v>
      </c>
      <c r="O25" s="109">
        <v>0</v>
      </c>
    </row>
    <row r="26" spans="1:15" x14ac:dyDescent="0.35">
      <c r="B26" t="s">
        <v>745</v>
      </c>
      <c r="C26" s="109">
        <v>1</v>
      </c>
      <c r="D26" s="109">
        <v>1</v>
      </c>
      <c r="E26" s="109">
        <v>0</v>
      </c>
      <c r="L26" t="s">
        <v>194</v>
      </c>
      <c r="M26" s="109">
        <v>77</v>
      </c>
      <c r="N26" s="109">
        <v>77</v>
      </c>
      <c r="O26" s="109">
        <v>0</v>
      </c>
    </row>
    <row r="27" spans="1:15" x14ac:dyDescent="0.35">
      <c r="B27" t="s">
        <v>748</v>
      </c>
      <c r="C27" s="109">
        <v>1</v>
      </c>
      <c r="D27" s="109">
        <v>1</v>
      </c>
      <c r="E27" s="109">
        <v>0</v>
      </c>
      <c r="L27" t="s">
        <v>196</v>
      </c>
      <c r="M27" s="109">
        <v>3</v>
      </c>
      <c r="N27" s="109">
        <v>3</v>
      </c>
      <c r="O27" s="109">
        <v>0</v>
      </c>
    </row>
    <row r="28" spans="1:15" x14ac:dyDescent="0.35">
      <c r="B28" t="s">
        <v>763</v>
      </c>
      <c r="C28" s="109">
        <v>24</v>
      </c>
      <c r="D28" s="109">
        <v>24</v>
      </c>
      <c r="E28" s="109">
        <v>0</v>
      </c>
      <c r="L28" t="s">
        <v>236</v>
      </c>
      <c r="M28" s="109">
        <v>4</v>
      </c>
      <c r="N28" s="109">
        <v>4</v>
      </c>
      <c r="O28" s="109">
        <v>0</v>
      </c>
    </row>
    <row r="29" spans="1:15" x14ac:dyDescent="0.35">
      <c r="B29" t="s">
        <v>765</v>
      </c>
      <c r="C29" s="109">
        <v>1</v>
      </c>
      <c r="D29" s="109">
        <v>1</v>
      </c>
      <c r="E29" s="109">
        <v>0</v>
      </c>
      <c r="L29" t="s">
        <v>213</v>
      </c>
      <c r="M29" s="109">
        <v>2</v>
      </c>
      <c r="N29" s="109">
        <v>2</v>
      </c>
      <c r="O29" s="109">
        <v>0</v>
      </c>
    </row>
    <row r="30" spans="1:15" x14ac:dyDescent="0.35">
      <c r="A30" s="34" t="s">
        <v>186</v>
      </c>
      <c r="B30" s="34"/>
      <c r="C30" s="110">
        <v>274</v>
      </c>
      <c r="D30" s="110">
        <v>273</v>
      </c>
      <c r="E30" s="110">
        <v>1</v>
      </c>
      <c r="L30" t="s">
        <v>214</v>
      </c>
      <c r="M30" s="109">
        <v>2</v>
      </c>
      <c r="N30" s="109">
        <v>2</v>
      </c>
      <c r="O30" s="109">
        <v>0</v>
      </c>
    </row>
    <row r="31" spans="1:15" x14ac:dyDescent="0.35">
      <c r="A31">
        <v>6</v>
      </c>
      <c r="B31" t="s">
        <v>19</v>
      </c>
      <c r="C31" s="109">
        <v>12</v>
      </c>
      <c r="D31" s="109">
        <v>12</v>
      </c>
      <c r="E31" s="109">
        <v>0</v>
      </c>
      <c r="L31" t="s">
        <v>229</v>
      </c>
      <c r="M31" s="109">
        <v>7</v>
      </c>
      <c r="N31" s="109">
        <v>7</v>
      </c>
      <c r="O31" s="109">
        <v>0</v>
      </c>
    </row>
    <row r="32" spans="1:15" x14ac:dyDescent="0.35">
      <c r="B32" t="s">
        <v>177</v>
      </c>
      <c r="C32" s="109">
        <v>16</v>
      </c>
      <c r="D32" s="109">
        <v>16</v>
      </c>
      <c r="E32" s="109">
        <v>0</v>
      </c>
      <c r="L32" t="s">
        <v>234</v>
      </c>
      <c r="M32" s="109">
        <v>2</v>
      </c>
      <c r="N32" s="109">
        <v>2</v>
      </c>
      <c r="O32" s="109">
        <v>0</v>
      </c>
    </row>
    <row r="33" spans="1:15" x14ac:dyDescent="0.35">
      <c r="B33" t="s">
        <v>17</v>
      </c>
      <c r="C33" s="109">
        <v>2</v>
      </c>
      <c r="D33" s="109">
        <v>2</v>
      </c>
      <c r="E33" s="109">
        <v>0</v>
      </c>
      <c r="L33" t="s">
        <v>231</v>
      </c>
      <c r="M33" s="109">
        <v>1</v>
      </c>
      <c r="N33" s="109">
        <v>1</v>
      </c>
      <c r="O33" s="109">
        <v>0</v>
      </c>
    </row>
    <row r="34" spans="1:15" x14ac:dyDescent="0.35">
      <c r="B34" t="s">
        <v>15</v>
      </c>
      <c r="C34" s="109">
        <v>1</v>
      </c>
      <c r="D34" s="109">
        <v>1</v>
      </c>
      <c r="E34" s="109">
        <v>0</v>
      </c>
      <c r="L34" t="s">
        <v>232</v>
      </c>
      <c r="M34" s="109">
        <v>3</v>
      </c>
      <c r="N34" s="109">
        <v>3</v>
      </c>
      <c r="O34" s="109">
        <v>0</v>
      </c>
    </row>
    <row r="35" spans="1:15" x14ac:dyDescent="0.35">
      <c r="B35" t="s">
        <v>28</v>
      </c>
      <c r="C35" s="109">
        <v>40</v>
      </c>
      <c r="D35" s="109">
        <v>40</v>
      </c>
      <c r="E35" s="109">
        <v>0</v>
      </c>
      <c r="L35" t="s">
        <v>233</v>
      </c>
      <c r="M35" s="109">
        <v>17</v>
      </c>
      <c r="N35" s="109">
        <v>17</v>
      </c>
      <c r="O35" s="109">
        <v>0</v>
      </c>
    </row>
    <row r="36" spans="1:15" x14ac:dyDescent="0.35">
      <c r="B36" t="s">
        <v>21</v>
      </c>
      <c r="C36" s="109">
        <v>1</v>
      </c>
      <c r="D36" s="109">
        <v>1</v>
      </c>
      <c r="E36" s="109">
        <v>0</v>
      </c>
      <c r="L36" t="s">
        <v>239</v>
      </c>
      <c r="M36" s="109">
        <v>16</v>
      </c>
      <c r="N36" s="109">
        <v>11</v>
      </c>
      <c r="O36" s="109">
        <v>5</v>
      </c>
    </row>
    <row r="37" spans="1:15" x14ac:dyDescent="0.35">
      <c r="B37" t="s">
        <v>675</v>
      </c>
      <c r="C37" s="109">
        <v>2</v>
      </c>
      <c r="D37" s="109">
        <v>2</v>
      </c>
      <c r="E37" s="109">
        <v>0</v>
      </c>
      <c r="L37" t="s">
        <v>238</v>
      </c>
      <c r="M37" s="109">
        <v>1</v>
      </c>
      <c r="N37" s="109">
        <v>1</v>
      </c>
      <c r="O37" s="109">
        <v>0</v>
      </c>
    </row>
    <row r="38" spans="1:15" x14ac:dyDescent="0.35">
      <c r="B38" t="s">
        <v>729</v>
      </c>
      <c r="C38" s="109">
        <v>60</v>
      </c>
      <c r="D38" s="109">
        <v>60</v>
      </c>
      <c r="E38" s="109">
        <v>0</v>
      </c>
      <c r="L38" t="s">
        <v>245</v>
      </c>
      <c r="M38" s="109">
        <v>52</v>
      </c>
      <c r="N38" s="109">
        <v>52</v>
      </c>
      <c r="O38" s="109">
        <v>0</v>
      </c>
    </row>
    <row r="39" spans="1:15" x14ac:dyDescent="0.35">
      <c r="B39" t="s">
        <v>813</v>
      </c>
      <c r="C39" s="109">
        <v>20</v>
      </c>
      <c r="D39" s="109">
        <v>20</v>
      </c>
      <c r="E39" s="109">
        <v>0</v>
      </c>
      <c r="L39" t="s">
        <v>265</v>
      </c>
      <c r="M39" s="109">
        <v>3</v>
      </c>
      <c r="N39" s="109">
        <v>3</v>
      </c>
      <c r="O39" s="109">
        <v>0</v>
      </c>
    </row>
    <row r="40" spans="1:15" x14ac:dyDescent="0.35">
      <c r="B40" t="s">
        <v>816</v>
      </c>
      <c r="C40" s="109">
        <v>10</v>
      </c>
      <c r="D40" s="109">
        <v>10</v>
      </c>
      <c r="E40" s="109">
        <v>0</v>
      </c>
      <c r="L40" t="s">
        <v>254</v>
      </c>
      <c r="M40" s="109">
        <v>2</v>
      </c>
      <c r="N40" s="109">
        <v>2</v>
      </c>
      <c r="O40" s="109">
        <v>0</v>
      </c>
    </row>
    <row r="41" spans="1:15" x14ac:dyDescent="0.35">
      <c r="B41" t="s">
        <v>900</v>
      </c>
      <c r="C41" s="109">
        <v>20</v>
      </c>
      <c r="D41" s="109">
        <v>20</v>
      </c>
      <c r="E41" s="109">
        <v>0</v>
      </c>
      <c r="L41" t="s">
        <v>270</v>
      </c>
      <c r="M41" s="109">
        <v>3</v>
      </c>
      <c r="N41" s="109">
        <v>3</v>
      </c>
      <c r="O41" s="109">
        <v>0</v>
      </c>
    </row>
    <row r="42" spans="1:15" x14ac:dyDescent="0.35">
      <c r="B42" t="s">
        <v>928</v>
      </c>
      <c r="C42" s="109">
        <v>1</v>
      </c>
      <c r="D42" s="109">
        <v>1</v>
      </c>
      <c r="E42" s="109">
        <v>0</v>
      </c>
      <c r="L42" t="s">
        <v>318</v>
      </c>
      <c r="M42" s="109">
        <v>20</v>
      </c>
      <c r="N42" s="109">
        <v>20</v>
      </c>
      <c r="O42" s="109">
        <v>0</v>
      </c>
    </row>
    <row r="43" spans="1:15" x14ac:dyDescent="0.35">
      <c r="B43" t="s">
        <v>981</v>
      </c>
      <c r="C43" s="109">
        <v>3</v>
      </c>
      <c r="D43" s="109">
        <v>3</v>
      </c>
      <c r="E43" s="109">
        <v>0</v>
      </c>
      <c r="L43" t="s">
        <v>313</v>
      </c>
      <c r="M43" s="109">
        <v>2</v>
      </c>
      <c r="N43" s="109">
        <v>2</v>
      </c>
      <c r="O43" s="109">
        <v>0</v>
      </c>
    </row>
    <row r="44" spans="1:15" x14ac:dyDescent="0.35">
      <c r="A44" s="34" t="s">
        <v>182</v>
      </c>
      <c r="B44" s="34"/>
      <c r="C44" s="110">
        <v>188</v>
      </c>
      <c r="D44" s="110">
        <v>188</v>
      </c>
      <c r="E44" s="110">
        <v>0</v>
      </c>
      <c r="L44" t="s">
        <v>314</v>
      </c>
      <c r="M44" s="109">
        <v>2</v>
      </c>
      <c r="N44" s="109">
        <v>2</v>
      </c>
      <c r="O44" s="109">
        <v>0</v>
      </c>
    </row>
    <row r="45" spans="1:15" x14ac:dyDescent="0.35">
      <c r="A45">
        <v>7</v>
      </c>
      <c r="B45" t="s">
        <v>19</v>
      </c>
      <c r="C45" s="109">
        <v>20</v>
      </c>
      <c r="D45" s="109">
        <v>20</v>
      </c>
      <c r="E45" s="109">
        <v>0</v>
      </c>
      <c r="L45" t="s">
        <v>334</v>
      </c>
      <c r="M45" s="109">
        <v>2</v>
      </c>
      <c r="N45" s="109">
        <v>2</v>
      </c>
      <c r="O45" s="109">
        <v>0</v>
      </c>
    </row>
    <row r="46" spans="1:15" x14ac:dyDescent="0.35">
      <c r="B46" t="s">
        <v>176</v>
      </c>
      <c r="C46" s="109">
        <v>20</v>
      </c>
      <c r="D46" s="109">
        <v>20</v>
      </c>
      <c r="E46" s="109">
        <v>0</v>
      </c>
      <c r="L46" t="s">
        <v>356</v>
      </c>
      <c r="M46" s="109">
        <v>14</v>
      </c>
      <c r="N46" s="109">
        <v>14</v>
      </c>
      <c r="O46" s="109">
        <v>0</v>
      </c>
    </row>
    <row r="47" spans="1:15" x14ac:dyDescent="0.35">
      <c r="B47" t="s">
        <v>16</v>
      </c>
      <c r="C47" s="109">
        <v>10</v>
      </c>
      <c r="D47" s="109">
        <v>10</v>
      </c>
      <c r="E47" s="109">
        <v>0</v>
      </c>
      <c r="L47" t="s">
        <v>357</v>
      </c>
      <c r="M47" s="109">
        <v>3</v>
      </c>
      <c r="N47" s="109">
        <v>3</v>
      </c>
      <c r="O47" s="109">
        <v>0</v>
      </c>
    </row>
    <row r="48" spans="1:15" x14ac:dyDescent="0.35">
      <c r="B48" t="s">
        <v>31</v>
      </c>
      <c r="C48" s="109">
        <v>2</v>
      </c>
      <c r="D48" s="109">
        <v>2</v>
      </c>
      <c r="E48" s="109">
        <v>0</v>
      </c>
      <c r="L48" t="s">
        <v>358</v>
      </c>
      <c r="M48" s="109">
        <v>6</v>
      </c>
      <c r="N48" s="109">
        <v>6</v>
      </c>
      <c r="O48" s="109">
        <v>0</v>
      </c>
    </row>
    <row r="49" spans="2:15" x14ac:dyDescent="0.35">
      <c r="B49" t="s">
        <v>29</v>
      </c>
      <c r="C49" s="109">
        <v>12</v>
      </c>
      <c r="D49" s="109">
        <v>12</v>
      </c>
      <c r="E49" s="109">
        <v>0</v>
      </c>
      <c r="L49" t="s">
        <v>365</v>
      </c>
      <c r="M49" s="109">
        <v>2</v>
      </c>
      <c r="N49" s="109">
        <v>2</v>
      </c>
      <c r="O49" s="109">
        <v>0</v>
      </c>
    </row>
    <row r="50" spans="2:15" x14ac:dyDescent="0.35">
      <c r="B50" t="s">
        <v>15</v>
      </c>
      <c r="C50" s="109">
        <v>1</v>
      </c>
      <c r="D50" s="109">
        <v>1</v>
      </c>
      <c r="E50" s="109">
        <v>0</v>
      </c>
      <c r="L50" t="s">
        <v>373</v>
      </c>
      <c r="M50" s="109">
        <v>1</v>
      </c>
      <c r="N50" s="109">
        <v>1</v>
      </c>
      <c r="O50" s="109">
        <v>0</v>
      </c>
    </row>
    <row r="51" spans="2:15" x14ac:dyDescent="0.35">
      <c r="B51" t="s">
        <v>14</v>
      </c>
      <c r="C51" s="109">
        <v>2</v>
      </c>
      <c r="D51" s="109">
        <v>2</v>
      </c>
      <c r="E51" s="109">
        <v>0</v>
      </c>
      <c r="L51" t="s">
        <v>359</v>
      </c>
      <c r="M51" s="109">
        <v>20</v>
      </c>
      <c r="N51" s="109">
        <v>20</v>
      </c>
      <c r="O51" s="109">
        <v>0</v>
      </c>
    </row>
    <row r="52" spans="2:15" x14ac:dyDescent="0.35">
      <c r="B52" t="s">
        <v>28</v>
      </c>
      <c r="C52" s="109">
        <v>80</v>
      </c>
      <c r="D52" s="109">
        <v>80</v>
      </c>
      <c r="E52" s="109">
        <v>0</v>
      </c>
      <c r="L52" t="s">
        <v>375</v>
      </c>
      <c r="M52" s="109">
        <v>118</v>
      </c>
      <c r="N52" s="109">
        <v>118</v>
      </c>
      <c r="O52" s="109">
        <v>0</v>
      </c>
    </row>
    <row r="53" spans="2:15" x14ac:dyDescent="0.35">
      <c r="B53" t="s">
        <v>37</v>
      </c>
      <c r="C53" s="109">
        <v>1</v>
      </c>
      <c r="D53" s="109">
        <v>1</v>
      </c>
      <c r="E53" s="109">
        <v>0</v>
      </c>
      <c r="L53" t="s">
        <v>378</v>
      </c>
      <c r="M53" s="109">
        <v>16</v>
      </c>
      <c r="N53" s="109">
        <v>16</v>
      </c>
      <c r="O53" s="109">
        <v>0</v>
      </c>
    </row>
    <row r="54" spans="2:15" x14ac:dyDescent="0.35">
      <c r="B54" t="s">
        <v>33</v>
      </c>
      <c r="C54" s="109">
        <v>1</v>
      </c>
      <c r="D54" s="109">
        <v>1</v>
      </c>
      <c r="E54" s="109">
        <v>0</v>
      </c>
      <c r="L54" t="s">
        <v>405</v>
      </c>
      <c r="M54" s="109">
        <v>89</v>
      </c>
      <c r="N54" s="109">
        <v>89</v>
      </c>
      <c r="O54" s="109">
        <v>0</v>
      </c>
    </row>
    <row r="55" spans="2:15" x14ac:dyDescent="0.35">
      <c r="B55" t="s">
        <v>614</v>
      </c>
      <c r="C55" s="109">
        <v>20</v>
      </c>
      <c r="D55" s="109">
        <v>20</v>
      </c>
      <c r="E55" s="109">
        <v>0</v>
      </c>
      <c r="L55" t="s">
        <v>426</v>
      </c>
      <c r="M55" s="109">
        <v>1</v>
      </c>
      <c r="N55" s="109">
        <v>1</v>
      </c>
      <c r="O55" s="109">
        <v>0</v>
      </c>
    </row>
    <row r="56" spans="2:15" x14ac:dyDescent="0.35">
      <c r="B56" t="s">
        <v>765</v>
      </c>
      <c r="C56" s="109">
        <v>4</v>
      </c>
      <c r="D56" s="109">
        <v>4</v>
      </c>
      <c r="E56" s="109">
        <v>0</v>
      </c>
      <c r="L56" t="s">
        <v>436</v>
      </c>
      <c r="M56" s="109">
        <v>4</v>
      </c>
      <c r="N56" s="109">
        <v>4</v>
      </c>
      <c r="O56" s="109">
        <v>0</v>
      </c>
    </row>
    <row r="57" spans="2:15" x14ac:dyDescent="0.35">
      <c r="B57" t="s">
        <v>813</v>
      </c>
      <c r="C57" s="109">
        <v>15</v>
      </c>
      <c r="D57" s="109">
        <v>15</v>
      </c>
      <c r="E57" s="109">
        <v>0</v>
      </c>
      <c r="L57" t="s">
        <v>435</v>
      </c>
      <c r="M57" s="109">
        <v>49</v>
      </c>
      <c r="N57" s="109">
        <v>49</v>
      </c>
      <c r="O57" s="109">
        <v>0</v>
      </c>
    </row>
    <row r="58" spans="2:15" x14ac:dyDescent="0.35">
      <c r="B58" t="s">
        <v>842</v>
      </c>
      <c r="C58" s="109">
        <v>6</v>
      </c>
      <c r="D58" s="109">
        <v>6</v>
      </c>
      <c r="E58" s="109">
        <v>0</v>
      </c>
      <c r="L58" t="s">
        <v>431</v>
      </c>
      <c r="M58" s="109">
        <v>13</v>
      </c>
      <c r="N58" s="109">
        <v>13</v>
      </c>
      <c r="O58" s="109">
        <v>0</v>
      </c>
    </row>
    <row r="59" spans="2:15" x14ac:dyDescent="0.35">
      <c r="B59" t="s">
        <v>862</v>
      </c>
      <c r="C59" s="109">
        <v>20</v>
      </c>
      <c r="D59" s="109">
        <v>20</v>
      </c>
      <c r="E59" s="109">
        <v>0</v>
      </c>
      <c r="L59" t="s">
        <v>430</v>
      </c>
      <c r="M59" s="109">
        <v>10</v>
      </c>
      <c r="N59" s="109">
        <v>10</v>
      </c>
      <c r="O59" s="109">
        <v>0</v>
      </c>
    </row>
    <row r="60" spans="2:15" x14ac:dyDescent="0.35">
      <c r="B60" t="s">
        <v>925</v>
      </c>
      <c r="C60" s="109">
        <v>15</v>
      </c>
      <c r="D60" s="109">
        <v>15</v>
      </c>
      <c r="E60" s="109">
        <v>0</v>
      </c>
      <c r="L60" t="s">
        <v>432</v>
      </c>
      <c r="M60" s="109">
        <v>12</v>
      </c>
      <c r="N60" s="109">
        <v>12</v>
      </c>
      <c r="O60" s="109">
        <v>0</v>
      </c>
    </row>
    <row r="61" spans="2:15" x14ac:dyDescent="0.35">
      <c r="B61" t="s">
        <v>955</v>
      </c>
      <c r="C61" s="109">
        <v>16</v>
      </c>
      <c r="D61" s="109">
        <v>16</v>
      </c>
      <c r="E61" s="109">
        <v>0</v>
      </c>
      <c r="L61" t="s">
        <v>447</v>
      </c>
      <c r="M61" s="109">
        <v>3</v>
      </c>
      <c r="N61" s="109">
        <v>3</v>
      </c>
      <c r="O61" s="109">
        <v>0</v>
      </c>
    </row>
    <row r="62" spans="2:15" x14ac:dyDescent="0.35">
      <c r="B62" t="s">
        <v>962</v>
      </c>
      <c r="C62" s="109">
        <v>1</v>
      </c>
      <c r="D62" s="109">
        <v>1</v>
      </c>
      <c r="E62" s="109">
        <v>0</v>
      </c>
      <c r="L62" t="s">
        <v>458</v>
      </c>
      <c r="M62" s="109">
        <v>9</v>
      </c>
      <c r="N62" s="109">
        <v>9</v>
      </c>
      <c r="O62" s="109">
        <v>0</v>
      </c>
    </row>
    <row r="63" spans="2:15" x14ac:dyDescent="0.35">
      <c r="B63" t="s">
        <v>956</v>
      </c>
      <c r="C63" s="109">
        <v>1</v>
      </c>
      <c r="D63" s="109">
        <v>1</v>
      </c>
      <c r="E63" s="109">
        <v>0</v>
      </c>
      <c r="L63" t="s">
        <v>462</v>
      </c>
      <c r="M63" s="109">
        <v>12</v>
      </c>
      <c r="N63" s="109">
        <v>12</v>
      </c>
      <c r="O63" s="109">
        <v>0</v>
      </c>
    </row>
    <row r="64" spans="2:15" x14ac:dyDescent="0.35">
      <c r="B64" t="s">
        <v>957</v>
      </c>
      <c r="C64" s="109">
        <v>12</v>
      </c>
      <c r="D64" s="109">
        <v>12</v>
      </c>
      <c r="E64" s="109">
        <v>0</v>
      </c>
      <c r="L64" t="s">
        <v>491</v>
      </c>
      <c r="M64" s="109">
        <v>14</v>
      </c>
      <c r="N64" s="109">
        <v>14</v>
      </c>
      <c r="O64" s="109">
        <v>0</v>
      </c>
    </row>
    <row r="65" spans="1:15" x14ac:dyDescent="0.35">
      <c r="B65" t="s">
        <v>958</v>
      </c>
      <c r="C65" s="109">
        <v>1</v>
      </c>
      <c r="D65" s="109">
        <v>1</v>
      </c>
      <c r="E65" s="109">
        <v>0</v>
      </c>
      <c r="L65" t="s">
        <v>489</v>
      </c>
      <c r="M65" s="109">
        <v>42</v>
      </c>
      <c r="N65" s="109">
        <v>42</v>
      </c>
      <c r="O65" s="109">
        <v>0</v>
      </c>
    </row>
    <row r="66" spans="1:15" x14ac:dyDescent="0.35">
      <c r="B66" t="s">
        <v>959</v>
      </c>
      <c r="C66" s="109">
        <v>6</v>
      </c>
      <c r="D66" s="109">
        <v>6</v>
      </c>
      <c r="E66" s="109">
        <v>0</v>
      </c>
      <c r="L66" t="s">
        <v>501</v>
      </c>
      <c r="M66" s="109">
        <v>1</v>
      </c>
      <c r="N66" s="109">
        <v>1</v>
      </c>
      <c r="O66" s="109">
        <v>0</v>
      </c>
    </row>
    <row r="67" spans="1:15" x14ac:dyDescent="0.35">
      <c r="B67" t="s">
        <v>981</v>
      </c>
      <c r="C67" s="109">
        <v>2</v>
      </c>
      <c r="D67" s="109">
        <v>2</v>
      </c>
      <c r="E67" s="109">
        <v>0</v>
      </c>
      <c r="L67" t="s">
        <v>518</v>
      </c>
      <c r="M67" s="109">
        <v>10</v>
      </c>
      <c r="N67" s="109">
        <v>10</v>
      </c>
      <c r="O67" s="109">
        <v>0</v>
      </c>
    </row>
    <row r="68" spans="1:15" x14ac:dyDescent="0.35">
      <c r="B68" t="s">
        <v>975</v>
      </c>
      <c r="C68" s="109">
        <v>20</v>
      </c>
      <c r="D68" s="109">
        <v>20</v>
      </c>
      <c r="E68" s="109">
        <v>0</v>
      </c>
      <c r="L68" t="s">
        <v>575</v>
      </c>
      <c r="M68" s="109">
        <v>5</v>
      </c>
      <c r="N68" s="109">
        <v>5</v>
      </c>
      <c r="O68" s="109">
        <v>0</v>
      </c>
    </row>
    <row r="69" spans="1:15" x14ac:dyDescent="0.35">
      <c r="A69" s="34" t="s">
        <v>187</v>
      </c>
      <c r="B69" s="34"/>
      <c r="C69" s="110">
        <v>288</v>
      </c>
      <c r="D69" s="110">
        <v>288</v>
      </c>
      <c r="E69" s="110">
        <v>0</v>
      </c>
      <c r="L69" t="s">
        <v>573</v>
      </c>
      <c r="M69" s="109">
        <v>2</v>
      </c>
      <c r="N69" s="109">
        <v>2</v>
      </c>
      <c r="O69" s="109">
        <v>0</v>
      </c>
    </row>
    <row r="70" spans="1:15" x14ac:dyDescent="0.35">
      <c r="A70">
        <v>8</v>
      </c>
      <c r="B70" t="s">
        <v>63</v>
      </c>
      <c r="C70" s="109">
        <v>1</v>
      </c>
      <c r="D70" s="109">
        <v>1</v>
      </c>
      <c r="E70" s="109">
        <v>0</v>
      </c>
      <c r="L70" t="s">
        <v>568</v>
      </c>
      <c r="M70" s="109">
        <v>1</v>
      </c>
      <c r="N70" s="109">
        <v>1</v>
      </c>
      <c r="O70" s="109">
        <v>0</v>
      </c>
    </row>
    <row r="71" spans="1:15" x14ac:dyDescent="0.35">
      <c r="B71" t="s">
        <v>180</v>
      </c>
      <c r="C71" s="109">
        <v>4</v>
      </c>
      <c r="D71" s="109">
        <v>4</v>
      </c>
      <c r="E71" s="109">
        <v>0</v>
      </c>
      <c r="L71" t="s">
        <v>583</v>
      </c>
      <c r="M71" s="109">
        <v>26</v>
      </c>
      <c r="N71" s="109">
        <v>26</v>
      </c>
      <c r="O71" s="109">
        <v>0</v>
      </c>
    </row>
    <row r="72" spans="1:15" x14ac:dyDescent="0.35">
      <c r="B72" t="s">
        <v>55</v>
      </c>
      <c r="C72" s="109">
        <v>2</v>
      </c>
      <c r="D72" s="109">
        <v>2</v>
      </c>
      <c r="E72" s="109">
        <v>0</v>
      </c>
      <c r="L72" t="s">
        <v>591</v>
      </c>
      <c r="M72" s="109">
        <v>12</v>
      </c>
      <c r="N72" s="109">
        <v>12</v>
      </c>
      <c r="O72" s="109">
        <v>0</v>
      </c>
    </row>
    <row r="73" spans="1:15" x14ac:dyDescent="0.35">
      <c r="B73" t="s">
        <v>17</v>
      </c>
      <c r="C73" s="109">
        <v>4</v>
      </c>
      <c r="D73" s="109">
        <v>4</v>
      </c>
      <c r="E73" s="109">
        <v>0</v>
      </c>
      <c r="L73" t="s">
        <v>592</v>
      </c>
      <c r="M73" s="109">
        <v>2</v>
      </c>
      <c r="N73" s="109">
        <v>2</v>
      </c>
      <c r="O73" s="109">
        <v>0</v>
      </c>
    </row>
    <row r="74" spans="1:15" x14ac:dyDescent="0.35">
      <c r="B74" t="s">
        <v>29</v>
      </c>
      <c r="C74" s="109">
        <v>10</v>
      </c>
      <c r="D74" s="109">
        <v>10</v>
      </c>
      <c r="E74" s="109">
        <v>0</v>
      </c>
      <c r="L74" t="s">
        <v>593</v>
      </c>
      <c r="M74" s="109">
        <v>4</v>
      </c>
      <c r="N74" s="109">
        <v>4</v>
      </c>
      <c r="O74" s="109">
        <v>0</v>
      </c>
    </row>
    <row r="75" spans="1:15" x14ac:dyDescent="0.35">
      <c r="B75" t="s">
        <v>64</v>
      </c>
      <c r="C75" s="109">
        <v>10</v>
      </c>
      <c r="D75" s="109">
        <v>10</v>
      </c>
      <c r="E75" s="109">
        <v>0</v>
      </c>
      <c r="L75" t="s">
        <v>579</v>
      </c>
      <c r="M75" s="109">
        <v>20</v>
      </c>
      <c r="N75" s="109">
        <v>20</v>
      </c>
      <c r="O75" s="109">
        <v>0</v>
      </c>
    </row>
    <row r="76" spans="1:15" x14ac:dyDescent="0.35">
      <c r="B76" t="s">
        <v>37</v>
      </c>
      <c r="C76" s="109">
        <v>2</v>
      </c>
      <c r="D76" s="109">
        <v>2</v>
      </c>
      <c r="E76" s="109">
        <v>0</v>
      </c>
      <c r="L76" t="s">
        <v>614</v>
      </c>
      <c r="M76" s="109">
        <v>60</v>
      </c>
      <c r="N76" s="109">
        <v>60</v>
      </c>
      <c r="O76" s="109">
        <v>0</v>
      </c>
    </row>
    <row r="77" spans="1:15" x14ac:dyDescent="0.35">
      <c r="B77" t="s">
        <v>643</v>
      </c>
      <c r="C77" s="109">
        <v>4</v>
      </c>
      <c r="D77" s="109">
        <v>3</v>
      </c>
      <c r="E77" s="109">
        <v>1</v>
      </c>
      <c r="L77" t="s">
        <v>613</v>
      </c>
      <c r="M77" s="109">
        <v>20</v>
      </c>
      <c r="N77" s="109">
        <v>20</v>
      </c>
      <c r="O77" s="109">
        <v>0</v>
      </c>
    </row>
    <row r="78" spans="1:15" x14ac:dyDescent="0.35">
      <c r="B78" t="s">
        <v>675</v>
      </c>
      <c r="C78" s="109">
        <v>1</v>
      </c>
      <c r="D78" s="109">
        <v>1</v>
      </c>
      <c r="E78" s="109">
        <v>0</v>
      </c>
      <c r="L78" t="s">
        <v>624</v>
      </c>
      <c r="M78" s="109">
        <v>44</v>
      </c>
      <c r="N78" s="109">
        <v>44</v>
      </c>
      <c r="O78" s="109">
        <v>0</v>
      </c>
    </row>
    <row r="79" spans="1:15" x14ac:dyDescent="0.35">
      <c r="B79" t="s">
        <v>748</v>
      </c>
      <c r="C79" s="109">
        <v>1</v>
      </c>
      <c r="D79" s="109">
        <v>1</v>
      </c>
      <c r="E79" s="109">
        <v>0</v>
      </c>
      <c r="L79" t="s">
        <v>625</v>
      </c>
      <c r="M79" s="109">
        <v>23</v>
      </c>
      <c r="N79" s="109">
        <v>23</v>
      </c>
      <c r="O79" s="109">
        <v>0</v>
      </c>
    </row>
    <row r="80" spans="1:15" x14ac:dyDescent="0.35">
      <c r="B80" t="s">
        <v>842</v>
      </c>
      <c r="C80" s="109">
        <v>13</v>
      </c>
      <c r="D80" s="109">
        <v>13</v>
      </c>
      <c r="E80" s="109">
        <v>0</v>
      </c>
      <c r="L80" t="s">
        <v>656</v>
      </c>
      <c r="M80" s="109">
        <v>2</v>
      </c>
      <c r="N80" s="109">
        <v>2</v>
      </c>
      <c r="O80" s="109">
        <v>0</v>
      </c>
    </row>
    <row r="81" spans="1:15" x14ac:dyDescent="0.35">
      <c r="B81" t="s">
        <v>928</v>
      </c>
      <c r="C81" s="109">
        <v>3</v>
      </c>
      <c r="D81" s="109">
        <v>3</v>
      </c>
      <c r="E81" s="109">
        <v>0</v>
      </c>
      <c r="L81" t="s">
        <v>643</v>
      </c>
      <c r="M81" s="109">
        <v>24</v>
      </c>
      <c r="N81" s="109">
        <v>23</v>
      </c>
      <c r="O81" s="109">
        <v>1</v>
      </c>
    </row>
    <row r="82" spans="1:15" x14ac:dyDescent="0.35">
      <c r="B82" t="s">
        <v>925</v>
      </c>
      <c r="C82" s="109">
        <v>5</v>
      </c>
      <c r="D82" s="109">
        <v>5</v>
      </c>
      <c r="E82" s="109">
        <v>0</v>
      </c>
      <c r="L82" t="s">
        <v>632</v>
      </c>
      <c r="M82" s="109">
        <v>20</v>
      </c>
      <c r="N82" s="109">
        <v>20</v>
      </c>
      <c r="O82" s="109">
        <v>0</v>
      </c>
    </row>
    <row r="83" spans="1:15" x14ac:dyDescent="0.35">
      <c r="B83" t="s">
        <v>958</v>
      </c>
      <c r="C83" s="109">
        <v>8</v>
      </c>
      <c r="D83" s="109">
        <v>8</v>
      </c>
      <c r="E83" s="109">
        <v>0</v>
      </c>
      <c r="L83" t="s">
        <v>653</v>
      </c>
      <c r="M83" s="109">
        <v>2</v>
      </c>
      <c r="N83" s="109">
        <v>2</v>
      </c>
      <c r="O83" s="109">
        <v>0</v>
      </c>
    </row>
    <row r="84" spans="1:15" x14ac:dyDescent="0.35">
      <c r="B84" t="s">
        <v>959</v>
      </c>
      <c r="C84" s="109">
        <v>33</v>
      </c>
      <c r="D84" s="109">
        <v>33</v>
      </c>
      <c r="E84" s="109">
        <v>0</v>
      </c>
      <c r="L84" t="s">
        <v>655</v>
      </c>
      <c r="M84" s="109">
        <v>10</v>
      </c>
      <c r="N84" s="109">
        <v>10</v>
      </c>
      <c r="O84" s="109">
        <v>0</v>
      </c>
    </row>
    <row r="85" spans="1:15" x14ac:dyDescent="0.35">
      <c r="B85" t="s">
        <v>981</v>
      </c>
      <c r="C85" s="109">
        <v>3</v>
      </c>
      <c r="D85" s="109">
        <v>2</v>
      </c>
      <c r="E85" s="109">
        <v>1</v>
      </c>
      <c r="L85" t="s">
        <v>675</v>
      </c>
      <c r="M85" s="109">
        <v>6</v>
      </c>
      <c r="N85" s="109">
        <v>6</v>
      </c>
      <c r="O85" s="109">
        <v>0</v>
      </c>
    </row>
    <row r="86" spans="1:15" x14ac:dyDescent="0.35">
      <c r="B86" t="s">
        <v>976</v>
      </c>
      <c r="C86" s="109">
        <v>1</v>
      </c>
      <c r="D86" s="109">
        <v>1</v>
      </c>
      <c r="E86" s="109">
        <v>0</v>
      </c>
      <c r="L86" t="s">
        <v>683</v>
      </c>
      <c r="M86" s="109">
        <v>12</v>
      </c>
      <c r="N86" s="109">
        <v>8</v>
      </c>
      <c r="O86" s="109">
        <v>4</v>
      </c>
    </row>
    <row r="87" spans="1:15" x14ac:dyDescent="0.35">
      <c r="B87" t="s">
        <v>977</v>
      </c>
      <c r="C87" s="109">
        <v>1</v>
      </c>
      <c r="D87" s="109">
        <v>1</v>
      </c>
      <c r="E87" s="109">
        <v>0</v>
      </c>
      <c r="L87" t="s">
        <v>687</v>
      </c>
      <c r="M87" s="109">
        <v>5</v>
      </c>
      <c r="N87" s="109">
        <v>5</v>
      </c>
      <c r="O87" s="109">
        <v>0</v>
      </c>
    </row>
    <row r="88" spans="1:15" x14ac:dyDescent="0.35">
      <c r="B88" t="s">
        <v>979</v>
      </c>
      <c r="C88" s="109">
        <v>5</v>
      </c>
      <c r="D88" s="109">
        <v>5</v>
      </c>
      <c r="E88" s="109">
        <v>0</v>
      </c>
      <c r="L88" t="s">
        <v>719</v>
      </c>
      <c r="M88" s="109">
        <v>1</v>
      </c>
      <c r="N88" s="109">
        <v>1</v>
      </c>
      <c r="O88" s="109">
        <v>0</v>
      </c>
    </row>
    <row r="89" spans="1:15" x14ac:dyDescent="0.35">
      <c r="B89" t="s">
        <v>980</v>
      </c>
      <c r="C89" s="109">
        <v>20</v>
      </c>
      <c r="D89" s="109">
        <v>20</v>
      </c>
      <c r="E89" s="109">
        <v>0</v>
      </c>
      <c r="L89" t="s">
        <v>720</v>
      </c>
      <c r="M89" s="109">
        <v>2</v>
      </c>
      <c r="N89" s="109">
        <v>2</v>
      </c>
      <c r="O89" s="109">
        <v>0</v>
      </c>
    </row>
    <row r="90" spans="1:15" x14ac:dyDescent="0.35">
      <c r="A90" s="34" t="s">
        <v>185</v>
      </c>
      <c r="B90" s="34"/>
      <c r="C90" s="110">
        <v>131</v>
      </c>
      <c r="D90" s="110">
        <v>129</v>
      </c>
      <c r="E90" s="110">
        <v>2</v>
      </c>
      <c r="L90" t="s">
        <v>718</v>
      </c>
      <c r="M90" s="109">
        <v>4</v>
      </c>
      <c r="N90" s="109">
        <v>4</v>
      </c>
      <c r="O90" s="109">
        <v>0</v>
      </c>
    </row>
    <row r="91" spans="1:15" x14ac:dyDescent="0.35">
      <c r="A91">
        <v>9</v>
      </c>
      <c r="B91" t="s">
        <v>19</v>
      </c>
      <c r="C91" s="109">
        <v>20</v>
      </c>
      <c r="D91" s="109">
        <v>20</v>
      </c>
      <c r="E91" s="109">
        <v>0</v>
      </c>
      <c r="L91" t="s">
        <v>729</v>
      </c>
      <c r="M91" s="109">
        <v>247</v>
      </c>
      <c r="N91" s="109">
        <v>247</v>
      </c>
      <c r="O91" s="109">
        <v>0</v>
      </c>
    </row>
    <row r="92" spans="1:15" x14ac:dyDescent="0.35">
      <c r="B92" t="s">
        <v>180</v>
      </c>
      <c r="C92" s="109">
        <v>6</v>
      </c>
      <c r="D92" s="109">
        <v>6</v>
      </c>
      <c r="E92" s="109">
        <v>0</v>
      </c>
      <c r="L92" t="s">
        <v>728</v>
      </c>
      <c r="M92" s="109">
        <v>26</v>
      </c>
      <c r="N92" s="109">
        <v>26</v>
      </c>
      <c r="O92" s="109">
        <v>0</v>
      </c>
    </row>
    <row r="93" spans="1:15" x14ac:dyDescent="0.35">
      <c r="B93" t="s">
        <v>177</v>
      </c>
      <c r="C93" s="109">
        <v>6</v>
      </c>
      <c r="D93" s="109">
        <v>6</v>
      </c>
      <c r="E93" s="109">
        <v>0</v>
      </c>
      <c r="L93" t="s">
        <v>744</v>
      </c>
      <c r="M93" s="109">
        <v>38</v>
      </c>
      <c r="N93" s="109">
        <v>38</v>
      </c>
      <c r="O93" s="109">
        <v>0</v>
      </c>
    </row>
    <row r="94" spans="1:15" x14ac:dyDescent="0.35">
      <c r="B94" t="s">
        <v>16</v>
      </c>
      <c r="C94" s="109">
        <v>30</v>
      </c>
      <c r="D94" s="109">
        <v>30</v>
      </c>
      <c r="E94" s="109">
        <v>0</v>
      </c>
      <c r="L94" t="s">
        <v>745</v>
      </c>
      <c r="M94" s="109">
        <v>1</v>
      </c>
      <c r="N94" s="109">
        <v>1</v>
      </c>
      <c r="O94" s="109">
        <v>0</v>
      </c>
    </row>
    <row r="95" spans="1:15" x14ac:dyDescent="0.35">
      <c r="B95" t="s">
        <v>31</v>
      </c>
      <c r="C95" s="109">
        <v>2</v>
      </c>
      <c r="D95" s="109">
        <v>2</v>
      </c>
      <c r="E95" s="109">
        <v>0</v>
      </c>
      <c r="L95" t="s">
        <v>748</v>
      </c>
      <c r="M95" s="109">
        <v>2</v>
      </c>
      <c r="N95" s="109">
        <v>2</v>
      </c>
      <c r="O95" s="109">
        <v>0</v>
      </c>
    </row>
    <row r="96" spans="1:15" x14ac:dyDescent="0.35">
      <c r="B96" t="s">
        <v>29</v>
      </c>
      <c r="C96" s="109">
        <v>27</v>
      </c>
      <c r="D96" s="109">
        <v>27</v>
      </c>
      <c r="E96" s="109">
        <v>0</v>
      </c>
      <c r="L96" t="s">
        <v>763</v>
      </c>
      <c r="M96" s="109">
        <v>88</v>
      </c>
      <c r="N96" s="109">
        <v>81</v>
      </c>
      <c r="O96" s="109">
        <v>7</v>
      </c>
    </row>
    <row r="97" spans="2:15" x14ac:dyDescent="0.35">
      <c r="B97" t="s">
        <v>64</v>
      </c>
      <c r="C97" s="109">
        <v>20</v>
      </c>
      <c r="D97" s="109">
        <v>20</v>
      </c>
      <c r="E97" s="109">
        <v>0</v>
      </c>
      <c r="L97" t="s">
        <v>765</v>
      </c>
      <c r="M97" s="109">
        <v>23</v>
      </c>
      <c r="N97" s="109">
        <v>22</v>
      </c>
      <c r="O97" s="109">
        <v>1</v>
      </c>
    </row>
    <row r="98" spans="2:15" x14ac:dyDescent="0.35">
      <c r="B98" t="s">
        <v>28</v>
      </c>
      <c r="C98" s="109">
        <v>44</v>
      </c>
      <c r="D98" s="109">
        <v>44</v>
      </c>
      <c r="E98" s="109">
        <v>0</v>
      </c>
      <c r="L98" t="s">
        <v>764</v>
      </c>
      <c r="M98" s="109">
        <v>1</v>
      </c>
      <c r="N98" s="109">
        <v>1</v>
      </c>
      <c r="O98" s="109">
        <v>0</v>
      </c>
    </row>
    <row r="99" spans="2:15" x14ac:dyDescent="0.35">
      <c r="B99" t="s">
        <v>37</v>
      </c>
      <c r="C99" s="109">
        <v>6</v>
      </c>
      <c r="D99" s="109">
        <v>6</v>
      </c>
      <c r="E99" s="109">
        <v>0</v>
      </c>
      <c r="L99" t="s">
        <v>787</v>
      </c>
      <c r="M99" s="109">
        <v>2</v>
      </c>
      <c r="N99" s="109">
        <v>2</v>
      </c>
      <c r="O99" s="109">
        <v>0</v>
      </c>
    </row>
    <row r="100" spans="2:15" x14ac:dyDescent="0.35">
      <c r="B100" t="s">
        <v>33</v>
      </c>
      <c r="C100" s="109">
        <v>1</v>
      </c>
      <c r="D100" s="109">
        <v>1</v>
      </c>
      <c r="E100" s="109">
        <v>0</v>
      </c>
      <c r="L100" t="s">
        <v>791</v>
      </c>
      <c r="M100" s="109">
        <v>24</v>
      </c>
      <c r="N100" s="109">
        <v>24</v>
      </c>
      <c r="O100" s="109">
        <v>0</v>
      </c>
    </row>
    <row r="101" spans="2:15" x14ac:dyDescent="0.35">
      <c r="B101" t="s">
        <v>233</v>
      </c>
      <c r="C101" s="109">
        <v>2</v>
      </c>
      <c r="D101" s="109">
        <v>2</v>
      </c>
      <c r="E101" s="109">
        <v>0</v>
      </c>
      <c r="L101" t="s">
        <v>813</v>
      </c>
      <c r="M101" s="109">
        <v>83</v>
      </c>
      <c r="N101" s="109">
        <v>83</v>
      </c>
      <c r="O101" s="109">
        <v>0</v>
      </c>
    </row>
    <row r="102" spans="2:15" x14ac:dyDescent="0.35">
      <c r="B102" t="s">
        <v>245</v>
      </c>
      <c r="C102" s="109">
        <v>12</v>
      </c>
      <c r="D102" s="109">
        <v>12</v>
      </c>
      <c r="E102" s="109">
        <v>0</v>
      </c>
      <c r="L102" t="s">
        <v>814</v>
      </c>
      <c r="M102" s="109">
        <v>15</v>
      </c>
      <c r="N102" s="109">
        <v>15</v>
      </c>
      <c r="O102" s="109">
        <v>0</v>
      </c>
    </row>
    <row r="103" spans="2:15" x14ac:dyDescent="0.35">
      <c r="B103" t="s">
        <v>265</v>
      </c>
      <c r="C103" s="109">
        <v>1</v>
      </c>
      <c r="D103" s="109">
        <v>1</v>
      </c>
      <c r="E103" s="109">
        <v>0</v>
      </c>
      <c r="L103" t="s">
        <v>815</v>
      </c>
      <c r="M103" s="109">
        <v>20</v>
      </c>
      <c r="N103" s="109">
        <v>20</v>
      </c>
      <c r="O103" s="109">
        <v>0</v>
      </c>
    </row>
    <row r="104" spans="2:15" x14ac:dyDescent="0.35">
      <c r="B104" t="s">
        <v>375</v>
      </c>
      <c r="C104" s="109">
        <v>32</v>
      </c>
      <c r="D104" s="109">
        <v>32</v>
      </c>
      <c r="E104" s="109">
        <v>0</v>
      </c>
      <c r="L104" t="s">
        <v>816</v>
      </c>
      <c r="M104" s="109">
        <v>20</v>
      </c>
      <c r="N104" s="109">
        <v>20</v>
      </c>
      <c r="O104" s="109">
        <v>0</v>
      </c>
    </row>
    <row r="105" spans="2:15" x14ac:dyDescent="0.35">
      <c r="B105" t="s">
        <v>405</v>
      </c>
      <c r="C105" s="109">
        <v>12</v>
      </c>
      <c r="D105" s="109">
        <v>12</v>
      </c>
      <c r="E105" s="109">
        <v>0</v>
      </c>
      <c r="L105" t="s">
        <v>818</v>
      </c>
      <c r="M105" s="109">
        <v>2</v>
      </c>
      <c r="N105" s="109">
        <v>2</v>
      </c>
      <c r="O105" s="109">
        <v>0</v>
      </c>
    </row>
    <row r="106" spans="2:15" x14ac:dyDescent="0.35">
      <c r="B106" t="s">
        <v>763</v>
      </c>
      <c r="C106" s="109">
        <v>20</v>
      </c>
      <c r="D106" s="109">
        <v>13</v>
      </c>
      <c r="E106" s="109">
        <v>7</v>
      </c>
      <c r="L106" t="s">
        <v>841</v>
      </c>
      <c r="M106" s="109">
        <v>2</v>
      </c>
      <c r="N106" s="109">
        <v>2</v>
      </c>
      <c r="O106" s="109">
        <v>0</v>
      </c>
    </row>
    <row r="107" spans="2:15" x14ac:dyDescent="0.35">
      <c r="B107" t="s">
        <v>842</v>
      </c>
      <c r="C107" s="109">
        <v>4</v>
      </c>
      <c r="D107" s="109">
        <v>4</v>
      </c>
      <c r="E107" s="109">
        <v>0</v>
      </c>
      <c r="L107" t="s">
        <v>843</v>
      </c>
      <c r="M107" s="109">
        <v>1</v>
      </c>
      <c r="N107" s="109">
        <v>1</v>
      </c>
      <c r="O107" s="109">
        <v>0</v>
      </c>
    </row>
    <row r="108" spans="2:15" x14ac:dyDescent="0.35">
      <c r="B108" t="s">
        <v>862</v>
      </c>
      <c r="C108" s="109">
        <v>20</v>
      </c>
      <c r="D108" s="109">
        <v>20</v>
      </c>
      <c r="E108" s="109">
        <v>0</v>
      </c>
      <c r="L108" t="s">
        <v>842</v>
      </c>
      <c r="M108" s="109">
        <v>25</v>
      </c>
      <c r="N108" s="109">
        <v>25</v>
      </c>
      <c r="O108" s="109">
        <v>0</v>
      </c>
    </row>
    <row r="109" spans="2:15" x14ac:dyDescent="0.35">
      <c r="B109" t="s">
        <v>900</v>
      </c>
      <c r="C109" s="109">
        <v>10</v>
      </c>
      <c r="D109" s="109">
        <v>10</v>
      </c>
      <c r="E109" s="109">
        <v>0</v>
      </c>
      <c r="L109" t="s">
        <v>856</v>
      </c>
      <c r="M109" s="109">
        <v>1</v>
      </c>
      <c r="N109" s="109">
        <v>1</v>
      </c>
      <c r="O109" s="109">
        <v>0</v>
      </c>
    </row>
    <row r="110" spans="2:15" x14ac:dyDescent="0.35">
      <c r="B110" t="s">
        <v>892</v>
      </c>
      <c r="C110" s="109">
        <v>1</v>
      </c>
      <c r="D110" s="109">
        <v>1</v>
      </c>
      <c r="E110" s="109">
        <v>0</v>
      </c>
      <c r="L110" t="s">
        <v>862</v>
      </c>
      <c r="M110" s="109">
        <v>60</v>
      </c>
      <c r="N110" s="109">
        <v>60</v>
      </c>
      <c r="O110" s="109">
        <v>0</v>
      </c>
    </row>
    <row r="111" spans="2:15" x14ac:dyDescent="0.35">
      <c r="B111" t="s">
        <v>956</v>
      </c>
      <c r="C111" s="109">
        <v>1</v>
      </c>
      <c r="D111" s="109">
        <v>1</v>
      </c>
      <c r="E111" s="109">
        <v>0</v>
      </c>
      <c r="L111" t="s">
        <v>869</v>
      </c>
      <c r="M111" s="109">
        <v>1</v>
      </c>
      <c r="N111" s="109">
        <v>1</v>
      </c>
      <c r="O111" s="109">
        <v>0</v>
      </c>
    </row>
    <row r="112" spans="2:15" x14ac:dyDescent="0.35">
      <c r="B112" t="s">
        <v>958</v>
      </c>
      <c r="C112" s="109">
        <v>4</v>
      </c>
      <c r="D112" s="109">
        <v>4</v>
      </c>
      <c r="E112" s="109">
        <v>0</v>
      </c>
      <c r="L112" t="s">
        <v>880</v>
      </c>
      <c r="M112" s="109">
        <v>80</v>
      </c>
      <c r="N112" s="109">
        <v>50</v>
      </c>
      <c r="O112" s="109">
        <v>30</v>
      </c>
    </row>
    <row r="113" spans="1:15" x14ac:dyDescent="0.35">
      <c r="B113" t="s">
        <v>980</v>
      </c>
      <c r="C113" s="109">
        <v>40</v>
      </c>
      <c r="D113" s="109">
        <v>40</v>
      </c>
      <c r="E113" s="109">
        <v>0</v>
      </c>
      <c r="L113" t="s">
        <v>900</v>
      </c>
      <c r="M113" s="109">
        <v>82</v>
      </c>
      <c r="N113" s="109">
        <v>74</v>
      </c>
      <c r="O113" s="109">
        <v>8</v>
      </c>
    </row>
    <row r="114" spans="1:15" x14ac:dyDescent="0.35">
      <c r="B114" t="s">
        <v>1022</v>
      </c>
      <c r="C114" s="109">
        <v>24</v>
      </c>
      <c r="D114" s="109">
        <v>24</v>
      </c>
      <c r="E114" s="109">
        <v>0</v>
      </c>
      <c r="L114" t="s">
        <v>895</v>
      </c>
      <c r="M114" s="109">
        <v>15</v>
      </c>
      <c r="N114" s="109">
        <v>2</v>
      </c>
      <c r="O114" s="109">
        <v>13</v>
      </c>
    </row>
    <row r="115" spans="1:15" x14ac:dyDescent="0.35">
      <c r="B115" t="s">
        <v>1023</v>
      </c>
      <c r="C115" s="109">
        <v>4</v>
      </c>
      <c r="D115" s="109">
        <v>4</v>
      </c>
      <c r="E115" s="109">
        <v>0</v>
      </c>
      <c r="L115" t="s">
        <v>892</v>
      </c>
      <c r="M115" s="109">
        <v>2</v>
      </c>
      <c r="N115" s="109">
        <v>2</v>
      </c>
      <c r="O115" s="109">
        <v>0</v>
      </c>
    </row>
    <row r="116" spans="1:15" x14ac:dyDescent="0.35">
      <c r="B116" t="s">
        <v>1024</v>
      </c>
      <c r="C116" s="109">
        <v>32</v>
      </c>
      <c r="D116" s="109">
        <v>28</v>
      </c>
      <c r="E116" s="109">
        <v>4</v>
      </c>
      <c r="L116" t="s">
        <v>928</v>
      </c>
      <c r="M116" s="109">
        <v>4</v>
      </c>
      <c r="N116" s="109">
        <v>4</v>
      </c>
      <c r="O116" s="109">
        <v>0</v>
      </c>
    </row>
    <row r="117" spans="1:15" x14ac:dyDescent="0.35">
      <c r="A117" s="34" t="s">
        <v>183</v>
      </c>
      <c r="B117" s="34"/>
      <c r="C117" s="110">
        <v>381</v>
      </c>
      <c r="D117" s="110">
        <v>370</v>
      </c>
      <c r="E117" s="110">
        <v>11</v>
      </c>
      <c r="L117" t="s">
        <v>925</v>
      </c>
      <c r="M117" s="109">
        <v>35</v>
      </c>
      <c r="N117" s="109">
        <v>35</v>
      </c>
      <c r="O117" s="109">
        <v>0</v>
      </c>
    </row>
    <row r="118" spans="1:15" x14ac:dyDescent="0.35">
      <c r="A118">
        <v>10</v>
      </c>
      <c r="B118" t="s">
        <v>134</v>
      </c>
      <c r="C118" s="109">
        <v>2</v>
      </c>
      <c r="D118" s="109">
        <v>2</v>
      </c>
      <c r="E118" s="109">
        <v>0</v>
      </c>
      <c r="L118" t="s">
        <v>955</v>
      </c>
      <c r="M118" s="109">
        <v>16</v>
      </c>
      <c r="N118" s="109">
        <v>16</v>
      </c>
      <c r="O118" s="109">
        <v>0</v>
      </c>
    </row>
    <row r="119" spans="1:15" x14ac:dyDescent="0.35">
      <c r="B119" t="s">
        <v>19</v>
      </c>
      <c r="C119" s="109">
        <v>32</v>
      </c>
      <c r="D119" s="109">
        <v>32</v>
      </c>
      <c r="E119" s="109">
        <v>0</v>
      </c>
      <c r="L119" t="s">
        <v>962</v>
      </c>
      <c r="M119" s="109">
        <v>1</v>
      </c>
      <c r="N119" s="109">
        <v>1</v>
      </c>
      <c r="O119" s="109">
        <v>0</v>
      </c>
    </row>
    <row r="120" spans="1:15" x14ac:dyDescent="0.35">
      <c r="B120" t="s">
        <v>180</v>
      </c>
      <c r="C120" s="109">
        <v>15</v>
      </c>
      <c r="D120" s="109">
        <v>15</v>
      </c>
      <c r="E120" s="109">
        <v>0</v>
      </c>
      <c r="L120" t="s">
        <v>956</v>
      </c>
      <c r="M120" s="109">
        <v>2</v>
      </c>
      <c r="N120" s="109">
        <v>2</v>
      </c>
      <c r="O120" s="109">
        <v>0</v>
      </c>
    </row>
    <row r="121" spans="1:15" x14ac:dyDescent="0.35">
      <c r="B121" t="s">
        <v>176</v>
      </c>
      <c r="C121" s="109">
        <v>20</v>
      </c>
      <c r="D121" s="109">
        <v>20</v>
      </c>
      <c r="E121" s="109">
        <v>0</v>
      </c>
      <c r="L121" t="s">
        <v>957</v>
      </c>
      <c r="M121" s="109">
        <v>12</v>
      </c>
      <c r="N121" s="109">
        <v>12</v>
      </c>
      <c r="O121" s="109">
        <v>0</v>
      </c>
    </row>
    <row r="122" spans="1:15" x14ac:dyDescent="0.35">
      <c r="B122" t="s">
        <v>177</v>
      </c>
      <c r="C122" s="109">
        <v>20</v>
      </c>
      <c r="D122" s="109">
        <v>20</v>
      </c>
      <c r="E122" s="109">
        <v>0</v>
      </c>
      <c r="L122" t="s">
        <v>958</v>
      </c>
      <c r="M122" s="109">
        <v>14</v>
      </c>
      <c r="N122" s="109">
        <v>14</v>
      </c>
      <c r="O122" s="109">
        <v>0</v>
      </c>
    </row>
    <row r="123" spans="1:15" x14ac:dyDescent="0.35">
      <c r="B123" t="s">
        <v>16</v>
      </c>
      <c r="C123" s="109">
        <v>20</v>
      </c>
      <c r="D123" s="109">
        <v>20</v>
      </c>
      <c r="E123" s="109">
        <v>0</v>
      </c>
      <c r="L123" t="s">
        <v>959</v>
      </c>
      <c r="M123" s="109">
        <v>55</v>
      </c>
      <c r="N123" s="109">
        <v>39</v>
      </c>
      <c r="O123" s="109">
        <v>16</v>
      </c>
    </row>
    <row r="124" spans="1:15" x14ac:dyDescent="0.35">
      <c r="B124" t="s">
        <v>55</v>
      </c>
      <c r="C124" s="109">
        <v>2</v>
      </c>
      <c r="D124" s="109">
        <v>2</v>
      </c>
      <c r="E124" s="109">
        <v>0</v>
      </c>
      <c r="L124" t="s">
        <v>981</v>
      </c>
      <c r="M124" s="109">
        <v>11</v>
      </c>
      <c r="N124" s="109">
        <v>10</v>
      </c>
      <c r="O124" s="109">
        <v>1</v>
      </c>
    </row>
    <row r="125" spans="1:15" x14ac:dyDescent="0.35">
      <c r="B125" t="s">
        <v>17</v>
      </c>
      <c r="C125" s="109">
        <v>4</v>
      </c>
      <c r="D125" s="109">
        <v>4</v>
      </c>
      <c r="E125" s="109">
        <v>0</v>
      </c>
      <c r="L125" t="s">
        <v>975</v>
      </c>
      <c r="M125" s="109">
        <v>20</v>
      </c>
      <c r="N125" s="109">
        <v>20</v>
      </c>
      <c r="O125" s="109">
        <v>0</v>
      </c>
    </row>
    <row r="126" spans="1:15" x14ac:dyDescent="0.35">
      <c r="B126" t="s">
        <v>31</v>
      </c>
      <c r="C126" s="109">
        <v>5</v>
      </c>
      <c r="D126" s="109">
        <v>5</v>
      </c>
      <c r="E126" s="109">
        <v>0</v>
      </c>
      <c r="L126" t="s">
        <v>976</v>
      </c>
      <c r="M126" s="109">
        <v>1</v>
      </c>
      <c r="N126" s="109">
        <v>1</v>
      </c>
      <c r="O126" s="109">
        <v>0</v>
      </c>
    </row>
    <row r="127" spans="1:15" x14ac:dyDescent="0.35">
      <c r="B127" t="s">
        <v>29</v>
      </c>
      <c r="C127" s="109">
        <v>20</v>
      </c>
      <c r="D127" s="109">
        <v>20</v>
      </c>
      <c r="E127" s="109">
        <v>0</v>
      </c>
      <c r="L127" t="s">
        <v>977</v>
      </c>
      <c r="M127" s="109">
        <v>1</v>
      </c>
      <c r="N127" s="109">
        <v>1</v>
      </c>
      <c r="O127" s="109">
        <v>0</v>
      </c>
    </row>
    <row r="128" spans="1:15" x14ac:dyDescent="0.35">
      <c r="B128" t="s">
        <v>153</v>
      </c>
      <c r="C128" s="109">
        <v>1</v>
      </c>
      <c r="D128" s="109">
        <v>1</v>
      </c>
      <c r="E128" s="109">
        <v>0</v>
      </c>
      <c r="L128" t="s">
        <v>979</v>
      </c>
      <c r="M128" s="109">
        <v>35</v>
      </c>
      <c r="N128" s="109">
        <v>15</v>
      </c>
      <c r="O128" s="109">
        <v>20</v>
      </c>
    </row>
    <row r="129" spans="2:15" x14ac:dyDescent="0.35">
      <c r="B129" t="s">
        <v>139</v>
      </c>
      <c r="C129" s="109">
        <v>1</v>
      </c>
      <c r="D129" s="109">
        <v>1</v>
      </c>
      <c r="E129" s="109">
        <v>0</v>
      </c>
      <c r="L129" t="s">
        <v>980</v>
      </c>
      <c r="M129" s="109">
        <v>125</v>
      </c>
      <c r="N129" s="109">
        <v>125</v>
      </c>
      <c r="O129" s="109">
        <v>0</v>
      </c>
    </row>
    <row r="130" spans="2:15" x14ac:dyDescent="0.35">
      <c r="B130" t="s">
        <v>64</v>
      </c>
      <c r="C130" s="109">
        <v>27</v>
      </c>
      <c r="D130" s="109">
        <v>19</v>
      </c>
      <c r="E130" s="109">
        <v>8</v>
      </c>
      <c r="L130" t="s">
        <v>1022</v>
      </c>
      <c r="M130" s="109">
        <v>56</v>
      </c>
      <c r="N130" s="109">
        <v>56</v>
      </c>
      <c r="O130" s="109">
        <v>0</v>
      </c>
    </row>
    <row r="131" spans="2:15" x14ac:dyDescent="0.35">
      <c r="B131" t="s">
        <v>28</v>
      </c>
      <c r="C131" s="109">
        <v>53</v>
      </c>
      <c r="D131" s="109">
        <v>32</v>
      </c>
      <c r="E131" s="109">
        <v>21</v>
      </c>
      <c r="L131" t="s">
        <v>1023</v>
      </c>
      <c r="M131" s="109">
        <v>4</v>
      </c>
      <c r="N131" s="109">
        <v>4</v>
      </c>
      <c r="O131" s="109">
        <v>0</v>
      </c>
    </row>
    <row r="132" spans="2:15" x14ac:dyDescent="0.35">
      <c r="B132" t="s">
        <v>245</v>
      </c>
      <c r="C132" s="109">
        <v>4</v>
      </c>
      <c r="D132" s="109">
        <v>4</v>
      </c>
      <c r="E132" s="109">
        <v>0</v>
      </c>
      <c r="L132" t="s">
        <v>1024</v>
      </c>
      <c r="M132" s="109">
        <v>32</v>
      </c>
      <c r="N132" s="109">
        <v>28</v>
      </c>
      <c r="O132" s="109">
        <v>4</v>
      </c>
    </row>
    <row r="133" spans="2:15" x14ac:dyDescent="0.35">
      <c r="B133" t="s">
        <v>359</v>
      </c>
      <c r="C133" s="109">
        <v>10</v>
      </c>
      <c r="D133" s="109">
        <v>10</v>
      </c>
      <c r="E133" s="109">
        <v>0</v>
      </c>
      <c r="L133" t="s">
        <v>1049</v>
      </c>
      <c r="M133" s="109">
        <v>5</v>
      </c>
      <c r="N133" s="109">
        <v>1</v>
      </c>
      <c r="O133" s="109">
        <v>4</v>
      </c>
    </row>
    <row r="134" spans="2:15" x14ac:dyDescent="0.35">
      <c r="B134" t="s">
        <v>375</v>
      </c>
      <c r="C134" s="109">
        <v>37</v>
      </c>
      <c r="D134" s="109">
        <v>37</v>
      </c>
      <c r="E134" s="109">
        <v>0</v>
      </c>
      <c r="L134" t="s">
        <v>1050</v>
      </c>
      <c r="M134" s="109">
        <v>1</v>
      </c>
      <c r="N134" s="109">
        <v>1</v>
      </c>
      <c r="O134" s="109">
        <v>0</v>
      </c>
    </row>
    <row r="135" spans="2:15" x14ac:dyDescent="0.35">
      <c r="B135" t="s">
        <v>405</v>
      </c>
      <c r="C135" s="109">
        <v>20</v>
      </c>
      <c r="D135" s="109">
        <v>20</v>
      </c>
      <c r="E135" s="109">
        <v>0</v>
      </c>
      <c r="L135" t="s">
        <v>1114</v>
      </c>
      <c r="M135" s="109">
        <v>64</v>
      </c>
      <c r="N135" s="109">
        <v>32</v>
      </c>
      <c r="O135" s="109">
        <v>32</v>
      </c>
    </row>
    <row r="136" spans="2:15" x14ac:dyDescent="0.35">
      <c r="B136" t="s">
        <v>426</v>
      </c>
      <c r="C136" s="109">
        <v>1</v>
      </c>
      <c r="D136" s="109">
        <v>1</v>
      </c>
      <c r="E136" s="109">
        <v>0</v>
      </c>
      <c r="L136" t="s">
        <v>1095</v>
      </c>
      <c r="M136" s="109">
        <v>25</v>
      </c>
      <c r="N136" s="109">
        <v>15</v>
      </c>
      <c r="O136" s="109">
        <v>10</v>
      </c>
    </row>
    <row r="137" spans="2:15" x14ac:dyDescent="0.35">
      <c r="B137" t="s">
        <v>436</v>
      </c>
      <c r="C137" s="109">
        <v>4</v>
      </c>
      <c r="D137" s="109">
        <v>4</v>
      </c>
      <c r="E137" s="109">
        <v>0</v>
      </c>
      <c r="L137" t="s">
        <v>1123</v>
      </c>
      <c r="M137" s="109">
        <v>1</v>
      </c>
      <c r="N137" s="109">
        <v>1</v>
      </c>
      <c r="O137" s="109">
        <v>0</v>
      </c>
    </row>
    <row r="138" spans="2:15" x14ac:dyDescent="0.35">
      <c r="B138" t="s">
        <v>435</v>
      </c>
      <c r="C138" s="109">
        <v>26</v>
      </c>
      <c r="D138" s="109">
        <v>26</v>
      </c>
      <c r="E138" s="109">
        <v>0</v>
      </c>
      <c r="L138" t="s">
        <v>181</v>
      </c>
      <c r="M138" s="109">
        <v>3845</v>
      </c>
      <c r="N138" s="109">
        <v>3659</v>
      </c>
      <c r="O138" s="109">
        <v>186</v>
      </c>
    </row>
    <row r="139" spans="2:15" x14ac:dyDescent="0.35">
      <c r="B139" t="s">
        <v>431</v>
      </c>
      <c r="C139" s="109">
        <v>9</v>
      </c>
      <c r="D139" s="109">
        <v>9</v>
      </c>
      <c r="E139" s="109">
        <v>0</v>
      </c>
    </row>
    <row r="140" spans="2:15" x14ac:dyDescent="0.35">
      <c r="B140" t="s">
        <v>430</v>
      </c>
      <c r="C140" s="109">
        <v>10</v>
      </c>
      <c r="D140" s="109">
        <v>10</v>
      </c>
      <c r="E140" s="109">
        <v>0</v>
      </c>
    </row>
    <row r="141" spans="2:15" x14ac:dyDescent="0.35">
      <c r="B141" t="s">
        <v>432</v>
      </c>
      <c r="C141" s="109">
        <v>12</v>
      </c>
      <c r="D141" s="109">
        <v>12</v>
      </c>
      <c r="E141" s="109">
        <v>0</v>
      </c>
    </row>
    <row r="142" spans="2:15" x14ac:dyDescent="0.35">
      <c r="B142" t="s">
        <v>447</v>
      </c>
      <c r="C142" s="109">
        <v>3</v>
      </c>
      <c r="D142" s="109">
        <v>3</v>
      </c>
      <c r="E142" s="109">
        <v>0</v>
      </c>
    </row>
    <row r="143" spans="2:15" x14ac:dyDescent="0.35">
      <c r="B143" t="s">
        <v>458</v>
      </c>
      <c r="C143" s="109">
        <v>9</v>
      </c>
      <c r="D143" s="109">
        <v>9</v>
      </c>
      <c r="E143" s="109">
        <v>0</v>
      </c>
    </row>
    <row r="144" spans="2:15" x14ac:dyDescent="0.35">
      <c r="B144" t="s">
        <v>462</v>
      </c>
      <c r="C144" s="109">
        <v>12</v>
      </c>
      <c r="D144" s="109">
        <v>12</v>
      </c>
      <c r="E144" s="109">
        <v>0</v>
      </c>
    </row>
    <row r="145" spans="2:5" x14ac:dyDescent="0.35">
      <c r="B145" t="s">
        <v>491</v>
      </c>
      <c r="C145" s="109">
        <v>10</v>
      </c>
      <c r="D145" s="109">
        <v>10</v>
      </c>
      <c r="E145" s="109">
        <v>0</v>
      </c>
    </row>
    <row r="146" spans="2:5" x14ac:dyDescent="0.35">
      <c r="B146" t="s">
        <v>489</v>
      </c>
      <c r="C146" s="109">
        <v>5</v>
      </c>
      <c r="D146" s="109">
        <v>5</v>
      </c>
      <c r="E146" s="109">
        <v>0</v>
      </c>
    </row>
    <row r="147" spans="2:5" x14ac:dyDescent="0.35">
      <c r="B147" t="s">
        <v>643</v>
      </c>
      <c r="C147" s="109">
        <v>4</v>
      </c>
      <c r="D147" s="109">
        <v>4</v>
      </c>
      <c r="E147" s="109">
        <v>0</v>
      </c>
    </row>
    <row r="148" spans="2:5" x14ac:dyDescent="0.35">
      <c r="B148" t="s">
        <v>675</v>
      </c>
      <c r="C148" s="109">
        <v>1</v>
      </c>
      <c r="D148" s="109">
        <v>1</v>
      </c>
      <c r="E148" s="109">
        <v>0</v>
      </c>
    </row>
    <row r="149" spans="2:5" x14ac:dyDescent="0.35">
      <c r="B149" t="s">
        <v>687</v>
      </c>
      <c r="C149" s="109">
        <v>1</v>
      </c>
      <c r="D149" s="109">
        <v>1</v>
      </c>
      <c r="E149" s="109">
        <v>0</v>
      </c>
    </row>
    <row r="150" spans="2:5" x14ac:dyDescent="0.35">
      <c r="B150" t="s">
        <v>765</v>
      </c>
      <c r="C150" s="109">
        <v>4</v>
      </c>
      <c r="D150" s="109">
        <v>3</v>
      </c>
      <c r="E150" s="109">
        <v>1</v>
      </c>
    </row>
    <row r="151" spans="2:5" x14ac:dyDescent="0.35">
      <c r="B151" t="s">
        <v>791</v>
      </c>
      <c r="C151" s="109">
        <v>3</v>
      </c>
      <c r="D151" s="109">
        <v>3</v>
      </c>
      <c r="E151" s="109">
        <v>0</v>
      </c>
    </row>
    <row r="152" spans="2:5" x14ac:dyDescent="0.35">
      <c r="B152" t="s">
        <v>842</v>
      </c>
      <c r="C152" s="109">
        <v>1</v>
      </c>
      <c r="D152" s="109">
        <v>1</v>
      </c>
      <c r="E152" s="109">
        <v>0</v>
      </c>
    </row>
    <row r="153" spans="2:5" x14ac:dyDescent="0.35">
      <c r="B153" t="s">
        <v>880</v>
      </c>
      <c r="C153" s="109">
        <v>40</v>
      </c>
      <c r="D153" s="109">
        <v>10</v>
      </c>
      <c r="E153" s="109">
        <v>30</v>
      </c>
    </row>
    <row r="154" spans="2:5" x14ac:dyDescent="0.35">
      <c r="B154" t="s">
        <v>900</v>
      </c>
      <c r="C154" s="109">
        <v>32</v>
      </c>
      <c r="D154" s="109">
        <v>24</v>
      </c>
      <c r="E154" s="109">
        <v>8</v>
      </c>
    </row>
    <row r="155" spans="2:5" x14ac:dyDescent="0.35">
      <c r="B155" t="s">
        <v>958</v>
      </c>
      <c r="C155" s="109">
        <v>1</v>
      </c>
      <c r="D155" s="109">
        <v>1</v>
      </c>
      <c r="E155" s="109">
        <v>0</v>
      </c>
    </row>
    <row r="156" spans="2:5" x14ac:dyDescent="0.35">
      <c r="B156" t="s">
        <v>959</v>
      </c>
      <c r="C156" s="109">
        <v>16</v>
      </c>
      <c r="D156" s="109"/>
      <c r="E156" s="109">
        <v>16</v>
      </c>
    </row>
    <row r="157" spans="2:5" x14ac:dyDescent="0.35">
      <c r="B157" t="s">
        <v>979</v>
      </c>
      <c r="C157" s="109">
        <v>30</v>
      </c>
      <c r="D157" s="109">
        <v>10</v>
      </c>
      <c r="E157" s="109">
        <v>20</v>
      </c>
    </row>
    <row r="158" spans="2:5" x14ac:dyDescent="0.35">
      <c r="B158" t="s">
        <v>980</v>
      </c>
      <c r="C158" s="109">
        <v>65</v>
      </c>
      <c r="D158" s="109">
        <v>65</v>
      </c>
      <c r="E158" s="109">
        <v>0</v>
      </c>
    </row>
    <row r="159" spans="2:5" x14ac:dyDescent="0.35">
      <c r="B159" t="s">
        <v>1022</v>
      </c>
      <c r="C159" s="109">
        <v>32</v>
      </c>
      <c r="D159" s="109">
        <v>32</v>
      </c>
      <c r="E159" s="109">
        <v>0</v>
      </c>
    </row>
    <row r="160" spans="2:5" x14ac:dyDescent="0.35">
      <c r="B160" t="s">
        <v>1049</v>
      </c>
      <c r="C160" s="109">
        <v>5</v>
      </c>
      <c r="D160" s="109">
        <v>1</v>
      </c>
      <c r="E160" s="109">
        <v>4</v>
      </c>
    </row>
    <row r="161" spans="1:5" x14ac:dyDescent="0.35">
      <c r="B161" t="s">
        <v>1050</v>
      </c>
      <c r="C161" s="109">
        <v>1</v>
      </c>
      <c r="D161" s="109">
        <v>1</v>
      </c>
      <c r="E161" s="109">
        <v>0</v>
      </c>
    </row>
    <row r="162" spans="1:5" x14ac:dyDescent="0.35">
      <c r="B162" t="s">
        <v>1114</v>
      </c>
      <c r="C162" s="109">
        <v>64</v>
      </c>
      <c r="D162" s="109">
        <v>32</v>
      </c>
      <c r="E162" s="109">
        <v>32</v>
      </c>
    </row>
    <row r="163" spans="1:5" x14ac:dyDescent="0.35">
      <c r="B163" t="s">
        <v>1095</v>
      </c>
      <c r="C163" s="109">
        <v>25</v>
      </c>
      <c r="D163" s="109">
        <v>15</v>
      </c>
      <c r="E163" s="109">
        <v>10</v>
      </c>
    </row>
    <row r="164" spans="1:5" x14ac:dyDescent="0.35">
      <c r="B164" t="s">
        <v>1123</v>
      </c>
      <c r="C164" s="109">
        <v>1</v>
      </c>
      <c r="D164" s="109">
        <v>1</v>
      </c>
      <c r="E164" s="109">
        <v>0</v>
      </c>
    </row>
    <row r="165" spans="1:5" x14ac:dyDescent="0.35">
      <c r="A165" s="34" t="s">
        <v>184</v>
      </c>
      <c r="B165" s="34"/>
      <c r="C165" s="110">
        <v>720</v>
      </c>
      <c r="D165" s="110">
        <v>570</v>
      </c>
      <c r="E165" s="110">
        <v>150</v>
      </c>
    </row>
    <row r="166" spans="1:5" x14ac:dyDescent="0.35">
      <c r="A166">
        <v>11</v>
      </c>
      <c r="B166" t="s">
        <v>63</v>
      </c>
      <c r="C166" s="109">
        <v>1</v>
      </c>
      <c r="D166" s="109">
        <v>1</v>
      </c>
      <c r="E166" s="109">
        <v>0</v>
      </c>
    </row>
    <row r="167" spans="1:5" x14ac:dyDescent="0.35">
      <c r="B167" t="s">
        <v>19</v>
      </c>
      <c r="C167" s="109">
        <v>24</v>
      </c>
      <c r="D167" s="109">
        <v>24</v>
      </c>
      <c r="E167" s="109">
        <v>0</v>
      </c>
    </row>
    <row r="168" spans="1:5" x14ac:dyDescent="0.35">
      <c r="B168" t="s">
        <v>16</v>
      </c>
      <c r="C168" s="109">
        <v>5</v>
      </c>
      <c r="D168" s="109">
        <v>5</v>
      </c>
      <c r="E168" s="109">
        <v>0</v>
      </c>
    </row>
    <row r="169" spans="1:5" x14ac:dyDescent="0.35">
      <c r="B169" t="s">
        <v>29</v>
      </c>
      <c r="C169" s="109">
        <v>20</v>
      </c>
      <c r="D169" s="109">
        <v>20</v>
      </c>
      <c r="E169" s="109">
        <v>0</v>
      </c>
    </row>
    <row r="170" spans="1:5" x14ac:dyDescent="0.35">
      <c r="B170" t="s">
        <v>28</v>
      </c>
      <c r="C170" s="109">
        <v>85</v>
      </c>
      <c r="D170" s="109">
        <v>85</v>
      </c>
      <c r="E170" s="109">
        <v>0</v>
      </c>
    </row>
    <row r="171" spans="1:5" x14ac:dyDescent="0.35">
      <c r="B171" t="s">
        <v>37</v>
      </c>
      <c r="C171" s="109">
        <v>10</v>
      </c>
      <c r="D171" s="109">
        <v>10</v>
      </c>
      <c r="E171" s="109">
        <v>0</v>
      </c>
    </row>
    <row r="172" spans="1:5" x14ac:dyDescent="0.35">
      <c r="B172" t="s">
        <v>194</v>
      </c>
      <c r="C172" s="109">
        <v>20</v>
      </c>
      <c r="D172" s="109">
        <v>20</v>
      </c>
      <c r="E172" s="109">
        <v>0</v>
      </c>
    </row>
    <row r="173" spans="1:5" x14ac:dyDescent="0.35">
      <c r="B173" t="s">
        <v>196</v>
      </c>
      <c r="C173" s="109">
        <v>3</v>
      </c>
      <c r="D173" s="109">
        <v>3</v>
      </c>
      <c r="E173" s="109">
        <v>0</v>
      </c>
    </row>
    <row r="174" spans="1:5" x14ac:dyDescent="0.35">
      <c r="B174" t="s">
        <v>233</v>
      </c>
      <c r="C174" s="109">
        <v>5</v>
      </c>
      <c r="D174" s="109">
        <v>5</v>
      </c>
      <c r="E174" s="109">
        <v>0</v>
      </c>
    </row>
    <row r="175" spans="1:5" x14ac:dyDescent="0.35">
      <c r="B175" t="s">
        <v>375</v>
      </c>
      <c r="C175" s="109">
        <v>33</v>
      </c>
      <c r="D175" s="109">
        <v>33</v>
      </c>
      <c r="E175" s="109">
        <v>0</v>
      </c>
    </row>
    <row r="176" spans="1:5" x14ac:dyDescent="0.35">
      <c r="B176" t="s">
        <v>405</v>
      </c>
      <c r="C176" s="109">
        <v>8</v>
      </c>
      <c r="D176" s="109">
        <v>8</v>
      </c>
      <c r="E176" s="109">
        <v>0</v>
      </c>
    </row>
    <row r="177" spans="1:5" x14ac:dyDescent="0.35">
      <c r="B177" t="s">
        <v>435</v>
      </c>
      <c r="C177" s="109">
        <v>22</v>
      </c>
      <c r="D177" s="109">
        <v>22</v>
      </c>
      <c r="E177" s="109">
        <v>0</v>
      </c>
    </row>
    <row r="178" spans="1:5" x14ac:dyDescent="0.35">
      <c r="B178" t="s">
        <v>431</v>
      </c>
      <c r="C178" s="109">
        <v>4</v>
      </c>
      <c r="D178" s="109">
        <v>4</v>
      </c>
      <c r="E178" s="109">
        <v>0</v>
      </c>
    </row>
    <row r="179" spans="1:5" x14ac:dyDescent="0.35">
      <c r="B179" t="s">
        <v>491</v>
      </c>
      <c r="C179" s="109">
        <v>4</v>
      </c>
      <c r="D179" s="109">
        <v>4</v>
      </c>
      <c r="E179" s="109">
        <v>0</v>
      </c>
    </row>
    <row r="180" spans="1:5" x14ac:dyDescent="0.35">
      <c r="B180" t="s">
        <v>489</v>
      </c>
      <c r="C180" s="109">
        <v>10</v>
      </c>
      <c r="D180" s="109">
        <v>10</v>
      </c>
      <c r="E180" s="109">
        <v>0</v>
      </c>
    </row>
    <row r="181" spans="1:5" x14ac:dyDescent="0.35">
      <c r="B181" t="s">
        <v>501</v>
      </c>
      <c r="C181" s="109">
        <v>1</v>
      </c>
      <c r="D181" s="109">
        <v>1</v>
      </c>
      <c r="E181" s="109">
        <v>0</v>
      </c>
    </row>
    <row r="182" spans="1:5" x14ac:dyDescent="0.35">
      <c r="B182" t="s">
        <v>518</v>
      </c>
      <c r="C182" s="109">
        <v>10</v>
      </c>
      <c r="D182" s="109">
        <v>10</v>
      </c>
      <c r="E182" s="109">
        <v>0</v>
      </c>
    </row>
    <row r="183" spans="1:5" x14ac:dyDescent="0.35">
      <c r="A183" s="34" t="s">
        <v>188</v>
      </c>
      <c r="B183" s="34"/>
      <c r="C183" s="110">
        <v>265</v>
      </c>
      <c r="D183" s="110">
        <v>265</v>
      </c>
      <c r="E183" s="110">
        <v>0</v>
      </c>
    </row>
    <row r="184" spans="1:5" x14ac:dyDescent="0.35">
      <c r="A184">
        <v>12</v>
      </c>
      <c r="B184" t="s">
        <v>19</v>
      </c>
      <c r="C184" s="109">
        <v>12</v>
      </c>
      <c r="D184" s="109">
        <v>12</v>
      </c>
      <c r="E184" s="109">
        <v>0</v>
      </c>
    </row>
    <row r="185" spans="1:5" x14ac:dyDescent="0.35">
      <c r="B185" t="s">
        <v>179</v>
      </c>
      <c r="C185" s="109">
        <v>4</v>
      </c>
      <c r="D185" s="109">
        <v>4</v>
      </c>
      <c r="E185" s="109">
        <v>0</v>
      </c>
    </row>
    <row r="186" spans="1:5" x14ac:dyDescent="0.35">
      <c r="B186" t="s">
        <v>176</v>
      </c>
      <c r="C186" s="109">
        <v>16</v>
      </c>
      <c r="D186" s="109">
        <v>16</v>
      </c>
      <c r="E186" s="109">
        <v>0</v>
      </c>
    </row>
    <row r="187" spans="1:5" x14ac:dyDescent="0.35">
      <c r="B187" t="s">
        <v>16</v>
      </c>
      <c r="C187" s="109">
        <v>10</v>
      </c>
      <c r="D187" s="109">
        <v>10</v>
      </c>
      <c r="E187" s="109">
        <v>0</v>
      </c>
    </row>
    <row r="188" spans="1:5" x14ac:dyDescent="0.35">
      <c r="B188" t="s">
        <v>17</v>
      </c>
      <c r="C188" s="109">
        <v>2</v>
      </c>
      <c r="D188" s="109">
        <v>2</v>
      </c>
      <c r="E188" s="109">
        <v>0</v>
      </c>
    </row>
    <row r="189" spans="1:5" x14ac:dyDescent="0.35">
      <c r="B189" t="s">
        <v>64</v>
      </c>
      <c r="C189" s="109">
        <v>20</v>
      </c>
      <c r="D189" s="109">
        <v>20</v>
      </c>
      <c r="E189" s="109">
        <v>0</v>
      </c>
    </row>
    <row r="190" spans="1:5" x14ac:dyDescent="0.35">
      <c r="B190" t="s">
        <v>15</v>
      </c>
      <c r="C190" s="109">
        <v>1</v>
      </c>
      <c r="D190" s="109">
        <v>1</v>
      </c>
      <c r="E190" s="109">
        <v>0</v>
      </c>
    </row>
    <row r="191" spans="1:5" x14ac:dyDescent="0.35">
      <c r="B191" t="s">
        <v>14</v>
      </c>
      <c r="C191" s="109">
        <v>5</v>
      </c>
      <c r="D191" s="109">
        <v>5</v>
      </c>
      <c r="E191" s="109">
        <v>0</v>
      </c>
    </row>
    <row r="192" spans="1:5" x14ac:dyDescent="0.35">
      <c r="B192" t="s">
        <v>28</v>
      </c>
      <c r="C192" s="109">
        <v>40</v>
      </c>
      <c r="D192" s="109">
        <v>40</v>
      </c>
      <c r="E192" s="109">
        <v>0</v>
      </c>
    </row>
    <row r="193" spans="2:5" x14ac:dyDescent="0.35">
      <c r="B193" t="s">
        <v>236</v>
      </c>
      <c r="C193" s="109">
        <v>4</v>
      </c>
      <c r="D193" s="109">
        <v>4</v>
      </c>
      <c r="E193" s="109">
        <v>0</v>
      </c>
    </row>
    <row r="194" spans="2:5" x14ac:dyDescent="0.35">
      <c r="B194" t="s">
        <v>229</v>
      </c>
      <c r="C194" s="109">
        <v>2</v>
      </c>
      <c r="D194" s="109">
        <v>2</v>
      </c>
      <c r="E194" s="109">
        <v>0</v>
      </c>
    </row>
    <row r="195" spans="2:5" x14ac:dyDescent="0.35">
      <c r="B195" t="s">
        <v>233</v>
      </c>
      <c r="C195" s="109">
        <v>3</v>
      </c>
      <c r="D195" s="109">
        <v>3</v>
      </c>
      <c r="E195" s="109">
        <v>0</v>
      </c>
    </row>
    <row r="196" spans="2:5" x14ac:dyDescent="0.35">
      <c r="B196" t="s">
        <v>265</v>
      </c>
      <c r="C196" s="109">
        <v>1</v>
      </c>
      <c r="D196" s="109">
        <v>1</v>
      </c>
      <c r="E196" s="109">
        <v>0</v>
      </c>
    </row>
    <row r="197" spans="2:5" x14ac:dyDescent="0.35">
      <c r="B197" t="s">
        <v>356</v>
      </c>
      <c r="C197" s="109">
        <v>5</v>
      </c>
      <c r="D197" s="109">
        <v>5</v>
      </c>
      <c r="E197" s="109">
        <v>0</v>
      </c>
    </row>
    <row r="198" spans="2:5" x14ac:dyDescent="0.35">
      <c r="B198" t="s">
        <v>357</v>
      </c>
      <c r="C198" s="109">
        <v>1</v>
      </c>
      <c r="D198" s="109">
        <v>1</v>
      </c>
      <c r="E198" s="109">
        <v>0</v>
      </c>
    </row>
    <row r="199" spans="2:5" x14ac:dyDescent="0.35">
      <c r="B199" t="s">
        <v>358</v>
      </c>
      <c r="C199" s="109">
        <v>4</v>
      </c>
      <c r="D199" s="109">
        <v>4</v>
      </c>
      <c r="E199" s="109">
        <v>0</v>
      </c>
    </row>
    <row r="200" spans="2:5" x14ac:dyDescent="0.35">
      <c r="B200" t="s">
        <v>365</v>
      </c>
      <c r="C200" s="109">
        <v>1</v>
      </c>
      <c r="D200" s="109">
        <v>1</v>
      </c>
      <c r="E200" s="109">
        <v>0</v>
      </c>
    </row>
    <row r="201" spans="2:5" x14ac:dyDescent="0.35">
      <c r="B201" t="s">
        <v>405</v>
      </c>
      <c r="C201" s="109">
        <v>20</v>
      </c>
      <c r="D201" s="109">
        <v>20</v>
      </c>
      <c r="E201" s="109">
        <v>0</v>
      </c>
    </row>
    <row r="202" spans="2:5" x14ac:dyDescent="0.35">
      <c r="B202" t="s">
        <v>435</v>
      </c>
      <c r="C202" s="109">
        <v>1</v>
      </c>
      <c r="D202" s="109">
        <v>1</v>
      </c>
      <c r="E202" s="109">
        <v>0</v>
      </c>
    </row>
    <row r="203" spans="2:5" x14ac:dyDescent="0.35">
      <c r="B203" t="s">
        <v>489</v>
      </c>
      <c r="C203" s="109">
        <v>10</v>
      </c>
      <c r="D203" s="109">
        <v>10</v>
      </c>
      <c r="E203" s="109">
        <v>0</v>
      </c>
    </row>
    <row r="204" spans="2:5" x14ac:dyDescent="0.35">
      <c r="B204" t="s">
        <v>575</v>
      </c>
      <c r="C204" s="109">
        <v>5</v>
      </c>
      <c r="D204" s="109">
        <v>5</v>
      </c>
      <c r="E204" s="109">
        <v>0</v>
      </c>
    </row>
    <row r="205" spans="2:5" x14ac:dyDescent="0.35">
      <c r="B205" t="s">
        <v>573</v>
      </c>
      <c r="C205" s="109">
        <v>2</v>
      </c>
      <c r="D205" s="109">
        <v>2</v>
      </c>
      <c r="E205" s="109">
        <v>0</v>
      </c>
    </row>
    <row r="206" spans="2:5" x14ac:dyDescent="0.35">
      <c r="B206" t="s">
        <v>568</v>
      </c>
      <c r="C206" s="109">
        <v>1</v>
      </c>
      <c r="D206" s="109">
        <v>1</v>
      </c>
      <c r="E206" s="109">
        <v>0</v>
      </c>
    </row>
    <row r="207" spans="2:5" x14ac:dyDescent="0.35">
      <c r="B207" t="s">
        <v>583</v>
      </c>
      <c r="C207" s="109">
        <v>10</v>
      </c>
      <c r="D207" s="109">
        <v>10</v>
      </c>
      <c r="E207" s="109">
        <v>0</v>
      </c>
    </row>
    <row r="208" spans="2:5" x14ac:dyDescent="0.35">
      <c r="B208" t="s">
        <v>591</v>
      </c>
      <c r="C208" s="109">
        <v>12</v>
      </c>
      <c r="D208" s="109">
        <v>12</v>
      </c>
      <c r="E208" s="109">
        <v>0</v>
      </c>
    </row>
    <row r="209" spans="1:5" x14ac:dyDescent="0.35">
      <c r="B209" t="s">
        <v>592</v>
      </c>
      <c r="C209" s="109">
        <v>2</v>
      </c>
      <c r="D209" s="109">
        <v>2</v>
      </c>
      <c r="E209" s="109">
        <v>0</v>
      </c>
    </row>
    <row r="210" spans="1:5" x14ac:dyDescent="0.35">
      <c r="B210" t="s">
        <v>593</v>
      </c>
      <c r="C210" s="109">
        <v>4</v>
      </c>
      <c r="D210" s="109">
        <v>4</v>
      </c>
      <c r="E210" s="109">
        <v>0</v>
      </c>
    </row>
    <row r="211" spans="1:5" x14ac:dyDescent="0.35">
      <c r="B211" t="s">
        <v>579</v>
      </c>
      <c r="C211" s="109">
        <v>20</v>
      </c>
      <c r="D211" s="109">
        <v>20</v>
      </c>
      <c r="E211" s="109">
        <v>0</v>
      </c>
    </row>
    <row r="212" spans="1:5" x14ac:dyDescent="0.35">
      <c r="B212" t="s">
        <v>614</v>
      </c>
      <c r="C212" s="109">
        <v>40</v>
      </c>
      <c r="D212" s="109">
        <v>40</v>
      </c>
      <c r="E212" s="109">
        <v>0</v>
      </c>
    </row>
    <row r="213" spans="1:5" x14ac:dyDescent="0.35">
      <c r="B213" t="s">
        <v>613</v>
      </c>
      <c r="C213" s="109">
        <v>20</v>
      </c>
      <c r="D213" s="109">
        <v>20</v>
      </c>
      <c r="E213" s="109">
        <v>0</v>
      </c>
    </row>
    <row r="214" spans="1:5" x14ac:dyDescent="0.35">
      <c r="A214" s="34" t="s">
        <v>208</v>
      </c>
      <c r="B214" s="34"/>
      <c r="C214" s="110">
        <v>278</v>
      </c>
      <c r="D214" s="110">
        <v>278</v>
      </c>
      <c r="E214" s="110">
        <v>0</v>
      </c>
    </row>
    <row r="215" spans="1:5" x14ac:dyDescent="0.35">
      <c r="A215">
        <v>1</v>
      </c>
      <c r="B215" t="s">
        <v>29</v>
      </c>
      <c r="C215" s="109">
        <v>20</v>
      </c>
      <c r="D215" s="109">
        <v>20</v>
      </c>
      <c r="E215" s="109">
        <v>0</v>
      </c>
    </row>
    <row r="216" spans="1:5" x14ac:dyDescent="0.35">
      <c r="B216" t="s">
        <v>28</v>
      </c>
      <c r="C216" s="109">
        <v>40</v>
      </c>
      <c r="D216" s="109">
        <v>40</v>
      </c>
      <c r="E216" s="109">
        <v>0</v>
      </c>
    </row>
    <row r="217" spans="1:5" x14ac:dyDescent="0.35">
      <c r="B217" t="s">
        <v>194</v>
      </c>
      <c r="C217" s="109">
        <v>32</v>
      </c>
      <c r="D217" s="109">
        <v>32</v>
      </c>
      <c r="E217" s="109">
        <v>0</v>
      </c>
    </row>
    <row r="218" spans="1:5" x14ac:dyDescent="0.35">
      <c r="B218" t="s">
        <v>213</v>
      </c>
      <c r="C218" s="109">
        <v>2</v>
      </c>
      <c r="D218" s="109">
        <v>2</v>
      </c>
      <c r="E218" s="109">
        <v>0</v>
      </c>
    </row>
    <row r="219" spans="1:5" x14ac:dyDescent="0.35">
      <c r="B219" t="s">
        <v>214</v>
      </c>
      <c r="C219" s="109">
        <v>2</v>
      </c>
      <c r="D219" s="109">
        <v>2</v>
      </c>
      <c r="E219" s="109">
        <v>0</v>
      </c>
    </row>
    <row r="220" spans="1:5" x14ac:dyDescent="0.35">
      <c r="B220" t="s">
        <v>229</v>
      </c>
      <c r="C220" s="109">
        <v>2</v>
      </c>
      <c r="D220" s="109">
        <v>2</v>
      </c>
      <c r="E220" s="109">
        <v>0</v>
      </c>
    </row>
    <row r="221" spans="1:5" x14ac:dyDescent="0.35">
      <c r="B221" t="s">
        <v>234</v>
      </c>
      <c r="C221" s="109">
        <v>2</v>
      </c>
      <c r="D221" s="109">
        <v>2</v>
      </c>
      <c r="E221" s="109">
        <v>0</v>
      </c>
    </row>
    <row r="222" spans="1:5" x14ac:dyDescent="0.35">
      <c r="B222" t="s">
        <v>231</v>
      </c>
      <c r="C222" s="109">
        <v>1</v>
      </c>
      <c r="D222" s="109">
        <v>1</v>
      </c>
      <c r="E222" s="109">
        <v>0</v>
      </c>
    </row>
    <row r="223" spans="1:5" x14ac:dyDescent="0.35">
      <c r="B223" t="s">
        <v>232</v>
      </c>
      <c r="C223" s="109">
        <v>3</v>
      </c>
      <c r="D223" s="109">
        <v>3</v>
      </c>
      <c r="E223" s="109">
        <v>0</v>
      </c>
    </row>
    <row r="224" spans="1:5" x14ac:dyDescent="0.35">
      <c r="B224" t="s">
        <v>233</v>
      </c>
      <c r="C224" s="109">
        <v>1</v>
      </c>
      <c r="D224" s="109">
        <v>1</v>
      </c>
      <c r="E224" s="109">
        <v>0</v>
      </c>
    </row>
    <row r="225" spans="1:5" x14ac:dyDescent="0.35">
      <c r="B225" t="s">
        <v>239</v>
      </c>
      <c r="C225" s="109">
        <v>16</v>
      </c>
      <c r="D225" s="109">
        <v>11</v>
      </c>
      <c r="E225" s="109">
        <v>5</v>
      </c>
    </row>
    <row r="226" spans="1:5" x14ac:dyDescent="0.35">
      <c r="B226" t="s">
        <v>238</v>
      </c>
      <c r="C226" s="109">
        <v>1</v>
      </c>
      <c r="D226" s="109">
        <v>1</v>
      </c>
      <c r="E226" s="109">
        <v>0</v>
      </c>
    </row>
    <row r="227" spans="1:5" x14ac:dyDescent="0.35">
      <c r="B227" t="s">
        <v>245</v>
      </c>
      <c r="C227" s="109">
        <v>12</v>
      </c>
      <c r="D227" s="109">
        <v>12</v>
      </c>
      <c r="E227" s="109">
        <v>0</v>
      </c>
    </row>
    <row r="228" spans="1:5" x14ac:dyDescent="0.35">
      <c r="B228" t="s">
        <v>265</v>
      </c>
      <c r="C228" s="109">
        <v>1</v>
      </c>
      <c r="D228" s="109">
        <v>1</v>
      </c>
      <c r="E228" s="109">
        <v>0</v>
      </c>
    </row>
    <row r="229" spans="1:5" x14ac:dyDescent="0.35">
      <c r="B229" t="s">
        <v>405</v>
      </c>
      <c r="C229" s="109">
        <v>20</v>
      </c>
      <c r="D229" s="109">
        <v>20</v>
      </c>
      <c r="E229" s="109">
        <v>0</v>
      </c>
    </row>
    <row r="230" spans="1:5" x14ac:dyDescent="0.35">
      <c r="B230" t="s">
        <v>489</v>
      </c>
      <c r="C230" s="109">
        <v>17</v>
      </c>
      <c r="D230" s="109">
        <v>17</v>
      </c>
      <c r="E230" s="109">
        <v>0</v>
      </c>
    </row>
    <row r="231" spans="1:5" x14ac:dyDescent="0.35">
      <c r="B231" t="s">
        <v>583</v>
      </c>
      <c r="C231" s="109">
        <v>16</v>
      </c>
      <c r="D231" s="109">
        <v>16</v>
      </c>
      <c r="E231" s="109">
        <v>0</v>
      </c>
    </row>
    <row r="232" spans="1:5" x14ac:dyDescent="0.35">
      <c r="B232" t="s">
        <v>624</v>
      </c>
      <c r="C232" s="109">
        <v>44</v>
      </c>
      <c r="D232" s="109">
        <v>44</v>
      </c>
      <c r="E232" s="109">
        <v>0</v>
      </c>
    </row>
    <row r="233" spans="1:5" x14ac:dyDescent="0.35">
      <c r="B233" t="s">
        <v>625</v>
      </c>
      <c r="C233" s="109">
        <v>13</v>
      </c>
      <c r="D233" s="109">
        <v>13</v>
      </c>
      <c r="E233" s="109">
        <v>0</v>
      </c>
    </row>
    <row r="234" spans="1:5" x14ac:dyDescent="0.35">
      <c r="B234" t="s">
        <v>656</v>
      </c>
      <c r="C234" s="109">
        <v>1</v>
      </c>
      <c r="D234" s="109">
        <v>1</v>
      </c>
      <c r="E234" s="109">
        <v>0</v>
      </c>
    </row>
    <row r="235" spans="1:5" x14ac:dyDescent="0.35">
      <c r="B235" t="s">
        <v>643</v>
      </c>
      <c r="C235" s="109">
        <v>4</v>
      </c>
      <c r="D235" s="109">
        <v>4</v>
      </c>
      <c r="E235" s="109">
        <v>0</v>
      </c>
    </row>
    <row r="236" spans="1:5" x14ac:dyDescent="0.35">
      <c r="B236" t="s">
        <v>632</v>
      </c>
      <c r="C236" s="109">
        <v>20</v>
      </c>
      <c r="D236" s="109">
        <v>20</v>
      </c>
      <c r="E236" s="109">
        <v>0</v>
      </c>
    </row>
    <row r="237" spans="1:5" x14ac:dyDescent="0.35">
      <c r="B237" t="s">
        <v>653</v>
      </c>
      <c r="C237" s="109">
        <v>2</v>
      </c>
      <c r="D237" s="109">
        <v>2</v>
      </c>
      <c r="E237" s="109">
        <v>0</v>
      </c>
    </row>
    <row r="238" spans="1:5" x14ac:dyDescent="0.35">
      <c r="B238" t="s">
        <v>655</v>
      </c>
      <c r="C238" s="109">
        <v>10</v>
      </c>
      <c r="D238" s="109">
        <v>10</v>
      </c>
      <c r="E238" s="109">
        <v>0</v>
      </c>
    </row>
    <row r="239" spans="1:5" x14ac:dyDescent="0.35">
      <c r="B239" t="s">
        <v>683</v>
      </c>
      <c r="C239" s="109">
        <v>12</v>
      </c>
      <c r="D239" s="109">
        <v>8</v>
      </c>
      <c r="E239" s="109">
        <v>4</v>
      </c>
    </row>
    <row r="240" spans="1:5" x14ac:dyDescent="0.35">
      <c r="A240" s="34" t="s">
        <v>244</v>
      </c>
      <c r="B240" s="34"/>
      <c r="C240" s="110">
        <v>294</v>
      </c>
      <c r="D240" s="110">
        <v>285</v>
      </c>
      <c r="E240" s="110">
        <v>9</v>
      </c>
    </row>
    <row r="241" spans="1:5" x14ac:dyDescent="0.35">
      <c r="A241">
        <v>2</v>
      </c>
      <c r="B241" t="s">
        <v>19</v>
      </c>
      <c r="C241" s="109">
        <v>32</v>
      </c>
      <c r="D241" s="109">
        <v>32</v>
      </c>
      <c r="E241" s="109">
        <v>0</v>
      </c>
    </row>
    <row r="242" spans="1:5" x14ac:dyDescent="0.35">
      <c r="B242" t="s">
        <v>16</v>
      </c>
      <c r="C242" s="109">
        <v>11</v>
      </c>
      <c r="D242" s="109">
        <v>11</v>
      </c>
      <c r="E242" s="109">
        <v>0</v>
      </c>
    </row>
    <row r="243" spans="1:5" x14ac:dyDescent="0.35">
      <c r="B243" t="s">
        <v>29</v>
      </c>
      <c r="C243" s="109">
        <v>40</v>
      </c>
      <c r="D243" s="109">
        <v>40</v>
      </c>
      <c r="E243" s="109">
        <v>0</v>
      </c>
    </row>
    <row r="244" spans="1:5" x14ac:dyDescent="0.35">
      <c r="B244" t="s">
        <v>64</v>
      </c>
      <c r="C244" s="109">
        <v>20</v>
      </c>
      <c r="D244" s="109">
        <v>20</v>
      </c>
      <c r="E244" s="109">
        <v>0</v>
      </c>
    </row>
    <row r="245" spans="1:5" x14ac:dyDescent="0.35">
      <c r="B245" t="s">
        <v>28</v>
      </c>
      <c r="C245" s="109">
        <v>40</v>
      </c>
      <c r="D245" s="109">
        <v>40</v>
      </c>
      <c r="E245" s="109">
        <v>0</v>
      </c>
    </row>
    <row r="246" spans="1:5" x14ac:dyDescent="0.35">
      <c r="B246" t="s">
        <v>194</v>
      </c>
      <c r="C246" s="109">
        <v>20</v>
      </c>
      <c r="D246" s="109">
        <v>20</v>
      </c>
      <c r="E246" s="109">
        <v>0</v>
      </c>
    </row>
    <row r="247" spans="1:5" x14ac:dyDescent="0.35">
      <c r="B247" t="s">
        <v>229</v>
      </c>
      <c r="C247" s="109">
        <v>1</v>
      </c>
      <c r="D247" s="109">
        <v>1</v>
      </c>
      <c r="E247" s="109">
        <v>0</v>
      </c>
    </row>
    <row r="248" spans="1:5" x14ac:dyDescent="0.35">
      <c r="B248" t="s">
        <v>233</v>
      </c>
      <c r="C248" s="109">
        <v>2</v>
      </c>
      <c r="D248" s="109">
        <v>2</v>
      </c>
      <c r="E248" s="109">
        <v>0</v>
      </c>
    </row>
    <row r="249" spans="1:5" x14ac:dyDescent="0.35">
      <c r="B249" t="s">
        <v>245</v>
      </c>
      <c r="C249" s="109">
        <v>12</v>
      </c>
      <c r="D249" s="109">
        <v>12</v>
      </c>
      <c r="E249" s="109">
        <v>0</v>
      </c>
    </row>
    <row r="250" spans="1:5" x14ac:dyDescent="0.35">
      <c r="B250" t="s">
        <v>254</v>
      </c>
      <c r="C250" s="109">
        <v>2</v>
      </c>
      <c r="D250" s="109">
        <v>2</v>
      </c>
      <c r="E250" s="109">
        <v>0</v>
      </c>
    </row>
    <row r="251" spans="1:5" x14ac:dyDescent="0.35">
      <c r="B251" t="s">
        <v>270</v>
      </c>
      <c r="C251" s="109">
        <v>3</v>
      </c>
      <c r="D251" s="109">
        <v>3</v>
      </c>
      <c r="E251" s="109">
        <v>0</v>
      </c>
    </row>
    <row r="252" spans="1:5" x14ac:dyDescent="0.35">
      <c r="B252" t="s">
        <v>405</v>
      </c>
      <c r="C252" s="109">
        <v>1</v>
      </c>
      <c r="D252" s="109">
        <v>1</v>
      </c>
      <c r="E252" s="109">
        <v>0</v>
      </c>
    </row>
    <row r="253" spans="1:5" x14ac:dyDescent="0.35">
      <c r="B253" t="s">
        <v>625</v>
      </c>
      <c r="C253" s="109">
        <v>10</v>
      </c>
      <c r="D253" s="109">
        <v>10</v>
      </c>
      <c r="E253" s="109">
        <v>0</v>
      </c>
    </row>
    <row r="254" spans="1:5" x14ac:dyDescent="0.35">
      <c r="B254" t="s">
        <v>656</v>
      </c>
      <c r="C254" s="109">
        <v>1</v>
      </c>
      <c r="D254" s="109">
        <v>1</v>
      </c>
      <c r="E254" s="109">
        <v>0</v>
      </c>
    </row>
    <row r="255" spans="1:5" x14ac:dyDescent="0.35">
      <c r="B255" t="s">
        <v>687</v>
      </c>
      <c r="C255" s="109">
        <v>1</v>
      </c>
      <c r="D255" s="109">
        <v>1</v>
      </c>
      <c r="E255" s="109">
        <v>0</v>
      </c>
    </row>
    <row r="256" spans="1:5" x14ac:dyDescent="0.35">
      <c r="A256" s="34" t="s">
        <v>269</v>
      </c>
      <c r="B256" s="34"/>
      <c r="C256" s="110">
        <v>196</v>
      </c>
      <c r="D256" s="110">
        <v>196</v>
      </c>
      <c r="E256" s="110">
        <v>0</v>
      </c>
    </row>
    <row r="257" spans="1:5" x14ac:dyDescent="0.35">
      <c r="A257">
        <v>4</v>
      </c>
      <c r="B257" t="s">
        <v>19</v>
      </c>
      <c r="C257" s="109">
        <v>40</v>
      </c>
      <c r="D257" s="109">
        <v>40</v>
      </c>
      <c r="E257" s="109">
        <v>0</v>
      </c>
    </row>
    <row r="258" spans="1:5" x14ac:dyDescent="0.35">
      <c r="B258" t="s">
        <v>16</v>
      </c>
      <c r="C258" s="109">
        <v>5</v>
      </c>
      <c r="D258" s="109">
        <v>5</v>
      </c>
      <c r="E258" s="109">
        <v>0</v>
      </c>
    </row>
    <row r="259" spans="1:5" x14ac:dyDescent="0.35">
      <c r="B259" t="s">
        <v>17</v>
      </c>
      <c r="C259" s="109">
        <v>2</v>
      </c>
      <c r="D259" s="109">
        <v>2</v>
      </c>
      <c r="E259" s="109">
        <v>0</v>
      </c>
    </row>
    <row r="260" spans="1:5" x14ac:dyDescent="0.35">
      <c r="B260" t="s">
        <v>29</v>
      </c>
      <c r="C260" s="109">
        <v>31</v>
      </c>
      <c r="D260" s="109">
        <v>31</v>
      </c>
      <c r="E260" s="109">
        <v>0</v>
      </c>
    </row>
    <row r="261" spans="1:5" x14ac:dyDescent="0.35">
      <c r="B261" t="s">
        <v>64</v>
      </c>
      <c r="C261" s="109">
        <v>15</v>
      </c>
      <c r="D261" s="109">
        <v>15</v>
      </c>
      <c r="E261" s="109">
        <v>0</v>
      </c>
    </row>
    <row r="262" spans="1:5" x14ac:dyDescent="0.35">
      <c r="B262" t="s">
        <v>28</v>
      </c>
      <c r="C262" s="109">
        <v>120</v>
      </c>
      <c r="D262" s="109">
        <v>120</v>
      </c>
      <c r="E262" s="109">
        <v>0</v>
      </c>
    </row>
    <row r="263" spans="1:5" x14ac:dyDescent="0.35">
      <c r="B263" t="s">
        <v>233</v>
      </c>
      <c r="C263" s="109">
        <v>2</v>
      </c>
      <c r="D263" s="109">
        <v>2</v>
      </c>
      <c r="E263" s="109">
        <v>0</v>
      </c>
    </row>
    <row r="264" spans="1:5" x14ac:dyDescent="0.35">
      <c r="B264" t="s">
        <v>356</v>
      </c>
      <c r="C264" s="109">
        <v>6</v>
      </c>
      <c r="D264" s="109">
        <v>6</v>
      </c>
      <c r="E264" s="109">
        <v>0</v>
      </c>
    </row>
    <row r="265" spans="1:5" x14ac:dyDescent="0.35">
      <c r="B265" t="s">
        <v>357</v>
      </c>
      <c r="C265" s="109">
        <v>2</v>
      </c>
      <c r="D265" s="109">
        <v>2</v>
      </c>
      <c r="E265" s="109">
        <v>0</v>
      </c>
    </row>
    <row r="266" spans="1:5" x14ac:dyDescent="0.35">
      <c r="B266" t="s">
        <v>358</v>
      </c>
      <c r="C266" s="109">
        <v>2</v>
      </c>
      <c r="D266" s="109">
        <v>2</v>
      </c>
      <c r="E266" s="109">
        <v>0</v>
      </c>
    </row>
    <row r="267" spans="1:5" x14ac:dyDescent="0.35">
      <c r="B267" t="s">
        <v>359</v>
      </c>
      <c r="C267" s="109">
        <v>10</v>
      </c>
      <c r="D267" s="109">
        <v>10</v>
      </c>
      <c r="E267" s="109">
        <v>0</v>
      </c>
    </row>
    <row r="268" spans="1:5" x14ac:dyDescent="0.35">
      <c r="B268" t="s">
        <v>643</v>
      </c>
      <c r="C268" s="109">
        <v>4</v>
      </c>
      <c r="D268" s="109">
        <v>4</v>
      </c>
      <c r="E268" s="109">
        <v>0</v>
      </c>
    </row>
    <row r="269" spans="1:5" x14ac:dyDescent="0.35">
      <c r="B269" t="s">
        <v>675</v>
      </c>
      <c r="C269" s="109">
        <v>2</v>
      </c>
      <c r="D269" s="109">
        <v>2</v>
      </c>
      <c r="E269" s="109">
        <v>0</v>
      </c>
    </row>
    <row r="270" spans="1:5" x14ac:dyDescent="0.35">
      <c r="B270" t="s">
        <v>687</v>
      </c>
      <c r="C270" s="109">
        <v>1</v>
      </c>
      <c r="D270" s="109">
        <v>1</v>
      </c>
      <c r="E270" s="109">
        <v>0</v>
      </c>
    </row>
    <row r="271" spans="1:5" x14ac:dyDescent="0.35">
      <c r="B271" t="s">
        <v>729</v>
      </c>
      <c r="C271" s="109">
        <v>83</v>
      </c>
      <c r="D271" s="109">
        <v>83</v>
      </c>
      <c r="E271" s="109">
        <v>0</v>
      </c>
    </row>
    <row r="272" spans="1:5" x14ac:dyDescent="0.35">
      <c r="B272" t="s">
        <v>744</v>
      </c>
      <c r="C272" s="109">
        <v>19</v>
      </c>
      <c r="D272" s="109">
        <v>19</v>
      </c>
      <c r="E272" s="109">
        <v>0</v>
      </c>
    </row>
    <row r="273" spans="1:5" x14ac:dyDescent="0.35">
      <c r="B273" t="s">
        <v>763</v>
      </c>
      <c r="C273" s="109">
        <v>20</v>
      </c>
      <c r="D273" s="109">
        <v>20</v>
      </c>
      <c r="E273" s="109">
        <v>0</v>
      </c>
    </row>
    <row r="274" spans="1:5" x14ac:dyDescent="0.35">
      <c r="B274" t="s">
        <v>765</v>
      </c>
      <c r="C274" s="109">
        <v>9</v>
      </c>
      <c r="D274" s="109">
        <v>9</v>
      </c>
      <c r="E274" s="109">
        <v>0</v>
      </c>
    </row>
    <row r="275" spans="1:5" x14ac:dyDescent="0.35">
      <c r="B275" t="s">
        <v>764</v>
      </c>
      <c r="C275" s="109">
        <v>1</v>
      </c>
      <c r="D275" s="109">
        <v>1</v>
      </c>
      <c r="E275" s="109">
        <v>0</v>
      </c>
    </row>
    <row r="276" spans="1:5" x14ac:dyDescent="0.35">
      <c r="B276" t="s">
        <v>787</v>
      </c>
      <c r="C276" s="109">
        <v>2</v>
      </c>
      <c r="D276" s="109">
        <v>2</v>
      </c>
      <c r="E276" s="109">
        <v>0</v>
      </c>
    </row>
    <row r="277" spans="1:5" x14ac:dyDescent="0.35">
      <c r="B277" t="s">
        <v>791</v>
      </c>
      <c r="C277" s="109">
        <v>21</v>
      </c>
      <c r="D277" s="109">
        <v>21</v>
      </c>
      <c r="E277" s="109">
        <v>0</v>
      </c>
    </row>
    <row r="278" spans="1:5" x14ac:dyDescent="0.35">
      <c r="B278" t="s">
        <v>813</v>
      </c>
      <c r="C278" s="109">
        <v>28</v>
      </c>
      <c r="D278" s="109">
        <v>28</v>
      </c>
      <c r="E278" s="109">
        <v>0</v>
      </c>
    </row>
    <row r="279" spans="1:5" x14ac:dyDescent="0.35">
      <c r="B279" t="s">
        <v>814</v>
      </c>
      <c r="C279" s="109">
        <v>15</v>
      </c>
      <c r="D279" s="109">
        <v>15</v>
      </c>
      <c r="E279" s="109">
        <v>0</v>
      </c>
    </row>
    <row r="280" spans="1:5" x14ac:dyDescent="0.35">
      <c r="B280" t="s">
        <v>815</v>
      </c>
      <c r="C280" s="109">
        <v>20</v>
      </c>
      <c r="D280" s="109">
        <v>20</v>
      </c>
      <c r="E280" s="109">
        <v>0</v>
      </c>
    </row>
    <row r="281" spans="1:5" x14ac:dyDescent="0.35">
      <c r="B281" t="s">
        <v>816</v>
      </c>
      <c r="C281" s="109">
        <v>10</v>
      </c>
      <c r="D281" s="109">
        <v>10</v>
      </c>
      <c r="E281" s="109">
        <v>0</v>
      </c>
    </row>
    <row r="282" spans="1:5" x14ac:dyDescent="0.35">
      <c r="B282" t="s">
        <v>818</v>
      </c>
      <c r="C282" s="109">
        <v>1</v>
      </c>
      <c r="D282" s="109">
        <v>1</v>
      </c>
      <c r="E282" s="109">
        <v>0</v>
      </c>
    </row>
    <row r="283" spans="1:5" x14ac:dyDescent="0.35">
      <c r="B283" t="s">
        <v>900</v>
      </c>
      <c r="C283" s="109">
        <v>20</v>
      </c>
      <c r="D283" s="109">
        <v>20</v>
      </c>
      <c r="E283" s="109">
        <v>0</v>
      </c>
    </row>
    <row r="284" spans="1:5" x14ac:dyDescent="0.35">
      <c r="B284" t="s">
        <v>981</v>
      </c>
      <c r="C284" s="109">
        <v>3</v>
      </c>
      <c r="D284" s="109">
        <v>3</v>
      </c>
      <c r="E284" s="109">
        <v>0</v>
      </c>
    </row>
    <row r="285" spans="1:5" x14ac:dyDescent="0.35">
      <c r="A285" s="34" t="s">
        <v>340</v>
      </c>
      <c r="B285" s="34"/>
      <c r="C285" s="110">
        <v>494</v>
      </c>
      <c r="D285" s="110">
        <v>494</v>
      </c>
      <c r="E285" s="110">
        <v>0</v>
      </c>
    </row>
    <row r="286" spans="1:5" x14ac:dyDescent="0.35">
      <c r="A286">
        <v>5</v>
      </c>
      <c r="B286" t="s">
        <v>19</v>
      </c>
      <c r="C286" s="109">
        <v>12</v>
      </c>
      <c r="D286" s="109">
        <v>12</v>
      </c>
      <c r="E286" s="109">
        <v>0</v>
      </c>
    </row>
    <row r="287" spans="1:5" x14ac:dyDescent="0.35">
      <c r="B287" t="s">
        <v>31</v>
      </c>
      <c r="C287" s="109">
        <v>4</v>
      </c>
      <c r="D287" s="109">
        <v>4</v>
      </c>
      <c r="E287" s="109">
        <v>0</v>
      </c>
    </row>
    <row r="288" spans="1:5" x14ac:dyDescent="0.35">
      <c r="B288" t="s">
        <v>29</v>
      </c>
      <c r="C288" s="109">
        <v>20</v>
      </c>
      <c r="D288" s="109">
        <v>20</v>
      </c>
      <c r="E288" s="109">
        <v>0</v>
      </c>
    </row>
    <row r="289" spans="2:5" x14ac:dyDescent="0.35">
      <c r="B289" t="s">
        <v>64</v>
      </c>
      <c r="C289" s="109">
        <v>25</v>
      </c>
      <c r="D289" s="109">
        <v>25</v>
      </c>
      <c r="E289" s="109">
        <v>0</v>
      </c>
    </row>
    <row r="290" spans="2:5" x14ac:dyDescent="0.35">
      <c r="B290" t="s">
        <v>233</v>
      </c>
      <c r="C290" s="109">
        <v>2</v>
      </c>
      <c r="D290" s="109">
        <v>2</v>
      </c>
      <c r="E290" s="109">
        <v>0</v>
      </c>
    </row>
    <row r="291" spans="2:5" x14ac:dyDescent="0.35">
      <c r="B291" t="s">
        <v>245</v>
      </c>
      <c r="C291" s="109">
        <v>12</v>
      </c>
      <c r="D291" s="109">
        <v>12</v>
      </c>
      <c r="E291" s="109">
        <v>0</v>
      </c>
    </row>
    <row r="292" spans="2:5" x14ac:dyDescent="0.35">
      <c r="B292" t="s">
        <v>356</v>
      </c>
      <c r="C292" s="109">
        <v>3</v>
      </c>
      <c r="D292" s="109">
        <v>3</v>
      </c>
      <c r="E292" s="109">
        <v>0</v>
      </c>
    </row>
    <row r="293" spans="2:5" x14ac:dyDescent="0.35">
      <c r="B293" t="s">
        <v>365</v>
      </c>
      <c r="C293" s="109">
        <v>1</v>
      </c>
      <c r="D293" s="109">
        <v>1</v>
      </c>
      <c r="E293" s="109">
        <v>0</v>
      </c>
    </row>
    <row r="294" spans="2:5" x14ac:dyDescent="0.35">
      <c r="B294" t="s">
        <v>373</v>
      </c>
      <c r="C294" s="109">
        <v>1</v>
      </c>
      <c r="D294" s="109">
        <v>1</v>
      </c>
      <c r="E294" s="109">
        <v>0</v>
      </c>
    </row>
    <row r="295" spans="2:5" x14ac:dyDescent="0.35">
      <c r="B295" t="s">
        <v>375</v>
      </c>
      <c r="C295" s="109">
        <v>16</v>
      </c>
      <c r="D295" s="109">
        <v>16</v>
      </c>
      <c r="E295" s="109">
        <v>0</v>
      </c>
    </row>
    <row r="296" spans="2:5" x14ac:dyDescent="0.35">
      <c r="B296" t="s">
        <v>378</v>
      </c>
      <c r="C296" s="109">
        <v>16</v>
      </c>
      <c r="D296" s="109">
        <v>16</v>
      </c>
      <c r="E296" s="109">
        <v>0</v>
      </c>
    </row>
    <row r="297" spans="2:5" x14ac:dyDescent="0.35">
      <c r="B297" t="s">
        <v>687</v>
      </c>
      <c r="C297" s="109">
        <v>1</v>
      </c>
      <c r="D297" s="109">
        <v>1</v>
      </c>
      <c r="E297" s="109">
        <v>0</v>
      </c>
    </row>
    <row r="298" spans="2:5" x14ac:dyDescent="0.35">
      <c r="B298" t="s">
        <v>729</v>
      </c>
      <c r="C298" s="109">
        <v>60</v>
      </c>
      <c r="D298" s="109">
        <v>60</v>
      </c>
      <c r="E298" s="109">
        <v>0</v>
      </c>
    </row>
    <row r="299" spans="2:5" x14ac:dyDescent="0.35">
      <c r="B299" t="s">
        <v>728</v>
      </c>
      <c r="C299" s="109">
        <v>16</v>
      </c>
      <c r="D299" s="109">
        <v>16</v>
      </c>
      <c r="E299" s="109">
        <v>0</v>
      </c>
    </row>
    <row r="300" spans="2:5" x14ac:dyDescent="0.35">
      <c r="B300" t="s">
        <v>763</v>
      </c>
      <c r="C300" s="109">
        <v>24</v>
      </c>
      <c r="D300" s="109">
        <v>24</v>
      </c>
      <c r="E300" s="109">
        <v>0</v>
      </c>
    </row>
    <row r="301" spans="2:5" x14ac:dyDescent="0.35">
      <c r="B301" t="s">
        <v>765</v>
      </c>
      <c r="C301" s="109">
        <v>5</v>
      </c>
      <c r="D301" s="109">
        <v>5</v>
      </c>
      <c r="E301" s="109">
        <v>0</v>
      </c>
    </row>
    <row r="302" spans="2:5" x14ac:dyDescent="0.35">
      <c r="B302" t="s">
        <v>813</v>
      </c>
      <c r="C302" s="109">
        <v>20</v>
      </c>
      <c r="D302" s="109">
        <v>20</v>
      </c>
      <c r="E302" s="109">
        <v>0</v>
      </c>
    </row>
    <row r="303" spans="2:5" x14ac:dyDescent="0.35">
      <c r="B303" t="s">
        <v>818</v>
      </c>
      <c r="C303" s="109">
        <v>1</v>
      </c>
      <c r="D303" s="109">
        <v>1</v>
      </c>
      <c r="E303" s="109">
        <v>0</v>
      </c>
    </row>
    <row r="304" spans="2:5" x14ac:dyDescent="0.35">
      <c r="B304" t="s">
        <v>841</v>
      </c>
      <c r="C304" s="109">
        <v>2</v>
      </c>
      <c r="D304" s="109">
        <v>2</v>
      </c>
      <c r="E304" s="109">
        <v>0</v>
      </c>
    </row>
    <row r="305" spans="1:5" x14ac:dyDescent="0.35">
      <c r="B305" t="s">
        <v>843</v>
      </c>
      <c r="C305" s="109">
        <v>1</v>
      </c>
      <c r="D305" s="109">
        <v>1</v>
      </c>
      <c r="E305" s="109">
        <v>0</v>
      </c>
    </row>
    <row r="306" spans="1:5" x14ac:dyDescent="0.35">
      <c r="B306" t="s">
        <v>842</v>
      </c>
      <c r="C306" s="109">
        <v>1</v>
      </c>
      <c r="D306" s="109">
        <v>1</v>
      </c>
      <c r="E306" s="109">
        <v>0</v>
      </c>
    </row>
    <row r="307" spans="1:5" x14ac:dyDescent="0.35">
      <c r="B307" t="s">
        <v>856</v>
      </c>
      <c r="C307" s="109">
        <v>1</v>
      </c>
      <c r="D307" s="109">
        <v>1</v>
      </c>
      <c r="E307" s="109">
        <v>0</v>
      </c>
    </row>
    <row r="308" spans="1:5" x14ac:dyDescent="0.35">
      <c r="B308" t="s">
        <v>862</v>
      </c>
      <c r="C308" s="109">
        <v>20</v>
      </c>
      <c r="D308" s="109">
        <v>20</v>
      </c>
      <c r="E308" s="109">
        <v>0</v>
      </c>
    </row>
    <row r="309" spans="1:5" x14ac:dyDescent="0.35">
      <c r="B309" t="s">
        <v>869</v>
      </c>
      <c r="C309" s="109">
        <v>1</v>
      </c>
      <c r="D309" s="109">
        <v>1</v>
      </c>
      <c r="E309" s="109">
        <v>0</v>
      </c>
    </row>
    <row r="310" spans="1:5" x14ac:dyDescent="0.35">
      <c r="B310" t="s">
        <v>880</v>
      </c>
      <c r="C310" s="109">
        <v>40</v>
      </c>
      <c r="D310" s="109">
        <v>40</v>
      </c>
      <c r="E310" s="109">
        <v>0</v>
      </c>
    </row>
    <row r="311" spans="1:5" x14ac:dyDescent="0.35">
      <c r="B311" t="s">
        <v>895</v>
      </c>
      <c r="C311" s="109">
        <v>15</v>
      </c>
      <c r="D311" s="109">
        <v>2</v>
      </c>
      <c r="E311" s="109">
        <v>13</v>
      </c>
    </row>
    <row r="312" spans="1:5" x14ac:dyDescent="0.35">
      <c r="B312" t="s">
        <v>892</v>
      </c>
      <c r="C312" s="109">
        <v>1</v>
      </c>
      <c r="D312" s="109">
        <v>1</v>
      </c>
      <c r="E312" s="109">
        <v>0</v>
      </c>
    </row>
    <row r="313" spans="1:5" x14ac:dyDescent="0.35">
      <c r="B313" t="s">
        <v>925</v>
      </c>
      <c r="C313" s="109">
        <v>15</v>
      </c>
      <c r="D313" s="109">
        <v>15</v>
      </c>
      <c r="E313" s="109">
        <v>0</v>
      </c>
    </row>
    <row r="314" spans="1:5" x14ac:dyDescent="0.35">
      <c r="A314" s="34" t="s">
        <v>395</v>
      </c>
      <c r="B314" s="34"/>
      <c r="C314" s="110">
        <v>336</v>
      </c>
      <c r="D314" s="110">
        <v>323</v>
      </c>
      <c r="E314" s="110">
        <v>13</v>
      </c>
    </row>
    <row r="315" spans="1:5" x14ac:dyDescent="0.35">
      <c r="A315" t="s">
        <v>181</v>
      </c>
      <c r="C315" s="109">
        <v>3845</v>
      </c>
      <c r="D315" s="109">
        <v>3659</v>
      </c>
      <c r="E315" s="109">
        <v>186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5:E140"/>
  <sheetViews>
    <sheetView tabSelected="1" workbookViewId="0">
      <selection activeCell="E141" sqref="E141"/>
    </sheetView>
  </sheetViews>
  <sheetFormatPr defaultRowHeight="14.5" x14ac:dyDescent="0.35"/>
  <cols>
    <col min="2" max="2" width="43.1796875" bestFit="1" customWidth="1"/>
    <col min="3" max="3" width="14.90625" bestFit="1" customWidth="1"/>
    <col min="4" max="4" width="16.08984375" bestFit="1" customWidth="1"/>
    <col min="5" max="5" width="18.54296875" bestFit="1" customWidth="1"/>
  </cols>
  <sheetData>
    <row r="5" spans="2:5" x14ac:dyDescent="0.35">
      <c r="C5" t="s">
        <v>190</v>
      </c>
    </row>
    <row r="6" spans="2:5" x14ac:dyDescent="0.35">
      <c r="B6" t="s">
        <v>178</v>
      </c>
      <c r="C6" t="s">
        <v>191</v>
      </c>
      <c r="D6" t="s">
        <v>192</v>
      </c>
      <c r="E6" t="s">
        <v>189</v>
      </c>
    </row>
    <row r="7" spans="2:5" hidden="1" x14ac:dyDescent="0.35">
      <c r="B7" t="s">
        <v>134</v>
      </c>
      <c r="C7">
        <v>2</v>
      </c>
      <c r="D7">
        <v>2</v>
      </c>
      <c r="E7">
        <v>0</v>
      </c>
    </row>
    <row r="8" spans="2:5" hidden="1" x14ac:dyDescent="0.35">
      <c r="B8" t="s">
        <v>63</v>
      </c>
      <c r="C8">
        <v>2</v>
      </c>
      <c r="D8">
        <v>2</v>
      </c>
      <c r="E8">
        <v>0</v>
      </c>
    </row>
    <row r="9" spans="2:5" hidden="1" x14ac:dyDescent="0.35">
      <c r="B9" t="s">
        <v>19</v>
      </c>
      <c r="C9">
        <v>220</v>
      </c>
      <c r="D9">
        <v>220</v>
      </c>
      <c r="E9">
        <v>0</v>
      </c>
    </row>
    <row r="10" spans="2:5" hidden="1" x14ac:dyDescent="0.35">
      <c r="B10" t="s">
        <v>179</v>
      </c>
      <c r="C10">
        <v>4</v>
      </c>
      <c r="D10">
        <v>4</v>
      </c>
      <c r="E10">
        <v>0</v>
      </c>
    </row>
    <row r="11" spans="2:5" x14ac:dyDescent="0.35">
      <c r="B11" t="s">
        <v>180</v>
      </c>
      <c r="C11">
        <v>61</v>
      </c>
      <c r="D11">
        <v>60</v>
      </c>
      <c r="E11">
        <v>1</v>
      </c>
    </row>
    <row r="12" spans="2:5" hidden="1" x14ac:dyDescent="0.35">
      <c r="B12" t="s">
        <v>176</v>
      </c>
      <c r="C12">
        <v>56</v>
      </c>
      <c r="D12">
        <v>56</v>
      </c>
      <c r="E12">
        <v>0</v>
      </c>
    </row>
    <row r="13" spans="2:5" hidden="1" x14ac:dyDescent="0.35">
      <c r="B13" t="s">
        <v>177</v>
      </c>
      <c r="C13">
        <v>42</v>
      </c>
      <c r="D13">
        <v>42</v>
      </c>
      <c r="E13">
        <v>0</v>
      </c>
    </row>
    <row r="14" spans="2:5" hidden="1" x14ac:dyDescent="0.35">
      <c r="B14" t="s">
        <v>16</v>
      </c>
      <c r="C14">
        <v>96</v>
      </c>
      <c r="D14">
        <v>96</v>
      </c>
      <c r="E14">
        <v>0</v>
      </c>
    </row>
    <row r="15" spans="2:5" hidden="1" x14ac:dyDescent="0.35">
      <c r="B15" t="s">
        <v>55</v>
      </c>
      <c r="C15">
        <v>4</v>
      </c>
      <c r="D15">
        <v>4</v>
      </c>
      <c r="E15">
        <v>0</v>
      </c>
    </row>
    <row r="16" spans="2:5" hidden="1" x14ac:dyDescent="0.35">
      <c r="B16" t="s">
        <v>17</v>
      </c>
      <c r="C16">
        <v>14</v>
      </c>
      <c r="D16">
        <v>14</v>
      </c>
      <c r="E16">
        <v>0</v>
      </c>
    </row>
    <row r="17" spans="2:5" hidden="1" x14ac:dyDescent="0.35">
      <c r="B17" t="s">
        <v>31</v>
      </c>
      <c r="C17">
        <v>13</v>
      </c>
      <c r="D17">
        <v>13</v>
      </c>
      <c r="E17">
        <v>0</v>
      </c>
    </row>
    <row r="18" spans="2:5" hidden="1" x14ac:dyDescent="0.35">
      <c r="B18" t="s">
        <v>29</v>
      </c>
      <c r="C18">
        <v>210</v>
      </c>
      <c r="D18">
        <v>210</v>
      </c>
      <c r="E18">
        <v>0</v>
      </c>
    </row>
    <row r="19" spans="2:5" hidden="1" x14ac:dyDescent="0.35">
      <c r="B19" t="s">
        <v>153</v>
      </c>
      <c r="C19">
        <v>1</v>
      </c>
      <c r="D19">
        <v>1</v>
      </c>
      <c r="E19">
        <v>0</v>
      </c>
    </row>
    <row r="20" spans="2:5" hidden="1" x14ac:dyDescent="0.35">
      <c r="B20" t="s">
        <v>139</v>
      </c>
      <c r="C20">
        <v>1</v>
      </c>
      <c r="D20">
        <v>1</v>
      </c>
      <c r="E20">
        <v>0</v>
      </c>
    </row>
    <row r="21" spans="2:5" x14ac:dyDescent="0.35">
      <c r="B21" t="s">
        <v>64</v>
      </c>
      <c r="C21">
        <v>147</v>
      </c>
      <c r="D21">
        <v>139</v>
      </c>
      <c r="E21">
        <v>8</v>
      </c>
    </row>
    <row r="22" spans="2:5" hidden="1" x14ac:dyDescent="0.35">
      <c r="B22" t="s">
        <v>15</v>
      </c>
      <c r="C22">
        <v>3</v>
      </c>
      <c r="D22">
        <v>3</v>
      </c>
      <c r="E22">
        <v>0</v>
      </c>
    </row>
    <row r="23" spans="2:5" hidden="1" x14ac:dyDescent="0.35">
      <c r="B23" t="s">
        <v>14</v>
      </c>
      <c r="C23">
        <v>7</v>
      </c>
      <c r="D23">
        <v>7</v>
      </c>
      <c r="E23">
        <v>0</v>
      </c>
    </row>
    <row r="24" spans="2:5" x14ac:dyDescent="0.35">
      <c r="B24" s="108" t="s">
        <v>28</v>
      </c>
      <c r="C24" s="108">
        <v>582</v>
      </c>
      <c r="D24" s="108">
        <v>561</v>
      </c>
      <c r="E24" s="108">
        <v>21</v>
      </c>
    </row>
    <row r="25" spans="2:5" hidden="1" x14ac:dyDescent="0.35">
      <c r="B25" t="s">
        <v>21</v>
      </c>
      <c r="C25">
        <v>1</v>
      </c>
      <c r="D25">
        <v>1</v>
      </c>
      <c r="E25">
        <v>0</v>
      </c>
    </row>
    <row r="26" spans="2:5" hidden="1" x14ac:dyDescent="0.35">
      <c r="B26" t="s">
        <v>37</v>
      </c>
      <c r="C26">
        <v>19</v>
      </c>
      <c r="D26">
        <v>19</v>
      </c>
      <c r="E26">
        <v>0</v>
      </c>
    </row>
    <row r="27" spans="2:5" hidden="1" x14ac:dyDescent="0.35">
      <c r="B27" t="s">
        <v>33</v>
      </c>
      <c r="C27">
        <v>2</v>
      </c>
      <c r="D27">
        <v>2</v>
      </c>
      <c r="E27">
        <v>0</v>
      </c>
    </row>
    <row r="28" spans="2:5" hidden="1" x14ac:dyDescent="0.35">
      <c r="B28" t="s">
        <v>194</v>
      </c>
      <c r="C28">
        <v>77</v>
      </c>
      <c r="D28">
        <v>77</v>
      </c>
      <c r="E28">
        <v>0</v>
      </c>
    </row>
    <row r="29" spans="2:5" hidden="1" x14ac:dyDescent="0.35">
      <c r="B29" t="s">
        <v>196</v>
      </c>
      <c r="C29">
        <v>3</v>
      </c>
      <c r="D29">
        <v>3</v>
      </c>
      <c r="E29">
        <v>0</v>
      </c>
    </row>
    <row r="30" spans="2:5" hidden="1" x14ac:dyDescent="0.35">
      <c r="B30" t="s">
        <v>236</v>
      </c>
      <c r="C30">
        <v>4</v>
      </c>
      <c r="D30">
        <v>4</v>
      </c>
      <c r="E30">
        <v>0</v>
      </c>
    </row>
    <row r="31" spans="2:5" hidden="1" x14ac:dyDescent="0.35">
      <c r="B31" t="s">
        <v>213</v>
      </c>
      <c r="C31">
        <v>2</v>
      </c>
      <c r="D31">
        <v>2</v>
      </c>
      <c r="E31">
        <v>0</v>
      </c>
    </row>
    <row r="32" spans="2:5" hidden="1" x14ac:dyDescent="0.35">
      <c r="B32" t="s">
        <v>214</v>
      </c>
      <c r="C32">
        <v>2</v>
      </c>
      <c r="D32">
        <v>2</v>
      </c>
      <c r="E32">
        <v>0</v>
      </c>
    </row>
    <row r="33" spans="2:5" hidden="1" x14ac:dyDescent="0.35">
      <c r="B33" t="s">
        <v>229</v>
      </c>
      <c r="C33">
        <v>7</v>
      </c>
      <c r="D33">
        <v>7</v>
      </c>
      <c r="E33">
        <v>0</v>
      </c>
    </row>
    <row r="34" spans="2:5" hidden="1" x14ac:dyDescent="0.35">
      <c r="B34" t="s">
        <v>234</v>
      </c>
      <c r="C34">
        <v>2</v>
      </c>
      <c r="D34">
        <v>2</v>
      </c>
      <c r="E34">
        <v>0</v>
      </c>
    </row>
    <row r="35" spans="2:5" hidden="1" x14ac:dyDescent="0.35">
      <c r="B35" t="s">
        <v>231</v>
      </c>
      <c r="C35">
        <v>1</v>
      </c>
      <c r="D35">
        <v>1</v>
      </c>
      <c r="E35">
        <v>0</v>
      </c>
    </row>
    <row r="36" spans="2:5" hidden="1" x14ac:dyDescent="0.35">
      <c r="B36" t="s">
        <v>232</v>
      </c>
      <c r="C36">
        <v>3</v>
      </c>
      <c r="D36">
        <v>3</v>
      </c>
      <c r="E36">
        <v>0</v>
      </c>
    </row>
    <row r="37" spans="2:5" hidden="1" x14ac:dyDescent="0.35">
      <c r="B37" t="s">
        <v>233</v>
      </c>
      <c r="C37">
        <v>17</v>
      </c>
      <c r="D37">
        <v>17</v>
      </c>
      <c r="E37">
        <v>0</v>
      </c>
    </row>
    <row r="38" spans="2:5" x14ac:dyDescent="0.35">
      <c r="B38" t="s">
        <v>239</v>
      </c>
      <c r="C38">
        <v>16</v>
      </c>
      <c r="D38">
        <v>11</v>
      </c>
      <c r="E38">
        <v>5</v>
      </c>
    </row>
    <row r="39" spans="2:5" hidden="1" x14ac:dyDescent="0.35">
      <c r="B39" t="s">
        <v>238</v>
      </c>
      <c r="C39">
        <v>1</v>
      </c>
      <c r="D39">
        <v>1</v>
      </c>
      <c r="E39">
        <v>0</v>
      </c>
    </row>
    <row r="40" spans="2:5" hidden="1" x14ac:dyDescent="0.35">
      <c r="B40" t="s">
        <v>245</v>
      </c>
      <c r="C40">
        <v>52</v>
      </c>
      <c r="D40">
        <v>52</v>
      </c>
      <c r="E40">
        <v>0</v>
      </c>
    </row>
    <row r="41" spans="2:5" hidden="1" x14ac:dyDescent="0.35">
      <c r="B41" t="s">
        <v>265</v>
      </c>
      <c r="C41">
        <v>3</v>
      </c>
      <c r="D41">
        <v>3</v>
      </c>
      <c r="E41">
        <v>0</v>
      </c>
    </row>
    <row r="42" spans="2:5" hidden="1" x14ac:dyDescent="0.35">
      <c r="B42" t="s">
        <v>254</v>
      </c>
      <c r="C42">
        <v>2</v>
      </c>
      <c r="D42">
        <v>2</v>
      </c>
      <c r="E42">
        <v>0</v>
      </c>
    </row>
    <row r="43" spans="2:5" hidden="1" x14ac:dyDescent="0.35">
      <c r="B43" t="s">
        <v>270</v>
      </c>
      <c r="C43">
        <v>3</v>
      </c>
      <c r="D43">
        <v>3</v>
      </c>
      <c r="E43">
        <v>0</v>
      </c>
    </row>
    <row r="44" spans="2:5" hidden="1" x14ac:dyDescent="0.35">
      <c r="B44" t="s">
        <v>318</v>
      </c>
      <c r="C44">
        <v>20</v>
      </c>
      <c r="D44">
        <v>20</v>
      </c>
      <c r="E44">
        <v>0</v>
      </c>
    </row>
    <row r="45" spans="2:5" hidden="1" x14ac:dyDescent="0.35">
      <c r="B45" t="s">
        <v>313</v>
      </c>
      <c r="C45">
        <v>2</v>
      </c>
      <c r="D45">
        <v>2</v>
      </c>
      <c r="E45">
        <v>0</v>
      </c>
    </row>
    <row r="46" spans="2:5" hidden="1" x14ac:dyDescent="0.35">
      <c r="B46" t="s">
        <v>314</v>
      </c>
      <c r="C46">
        <v>2</v>
      </c>
      <c r="D46">
        <v>2</v>
      </c>
      <c r="E46">
        <v>0</v>
      </c>
    </row>
    <row r="47" spans="2:5" hidden="1" x14ac:dyDescent="0.35">
      <c r="B47" t="s">
        <v>334</v>
      </c>
      <c r="C47">
        <v>2</v>
      </c>
      <c r="D47">
        <v>2</v>
      </c>
      <c r="E47">
        <v>0</v>
      </c>
    </row>
    <row r="48" spans="2:5" hidden="1" x14ac:dyDescent="0.35">
      <c r="B48" t="s">
        <v>356</v>
      </c>
      <c r="C48">
        <v>14</v>
      </c>
      <c r="D48">
        <v>14</v>
      </c>
      <c r="E48">
        <v>0</v>
      </c>
    </row>
    <row r="49" spans="2:5" hidden="1" x14ac:dyDescent="0.35">
      <c r="B49" t="s">
        <v>357</v>
      </c>
      <c r="C49">
        <v>3</v>
      </c>
      <c r="D49">
        <v>3</v>
      </c>
      <c r="E49">
        <v>0</v>
      </c>
    </row>
    <row r="50" spans="2:5" hidden="1" x14ac:dyDescent="0.35">
      <c r="B50" t="s">
        <v>358</v>
      </c>
      <c r="C50">
        <v>6</v>
      </c>
      <c r="D50">
        <v>6</v>
      </c>
      <c r="E50">
        <v>0</v>
      </c>
    </row>
    <row r="51" spans="2:5" hidden="1" x14ac:dyDescent="0.35">
      <c r="B51" t="s">
        <v>365</v>
      </c>
      <c r="C51">
        <v>2</v>
      </c>
      <c r="D51">
        <v>2</v>
      </c>
      <c r="E51">
        <v>0</v>
      </c>
    </row>
    <row r="52" spans="2:5" hidden="1" x14ac:dyDescent="0.35">
      <c r="B52" t="s">
        <v>373</v>
      </c>
      <c r="C52">
        <v>1</v>
      </c>
      <c r="D52">
        <v>1</v>
      </c>
      <c r="E52">
        <v>0</v>
      </c>
    </row>
    <row r="53" spans="2:5" hidden="1" x14ac:dyDescent="0.35">
      <c r="B53" t="s">
        <v>359</v>
      </c>
      <c r="C53">
        <v>20</v>
      </c>
      <c r="D53">
        <v>20</v>
      </c>
      <c r="E53">
        <v>0</v>
      </c>
    </row>
    <row r="54" spans="2:5" hidden="1" x14ac:dyDescent="0.35">
      <c r="B54" t="s">
        <v>375</v>
      </c>
      <c r="C54">
        <v>118</v>
      </c>
      <c r="D54">
        <v>118</v>
      </c>
      <c r="E54">
        <v>0</v>
      </c>
    </row>
    <row r="55" spans="2:5" hidden="1" x14ac:dyDescent="0.35">
      <c r="B55" t="s">
        <v>378</v>
      </c>
      <c r="C55">
        <v>16</v>
      </c>
      <c r="D55">
        <v>16</v>
      </c>
      <c r="E55">
        <v>0</v>
      </c>
    </row>
    <row r="56" spans="2:5" hidden="1" x14ac:dyDescent="0.35">
      <c r="B56" t="s">
        <v>405</v>
      </c>
      <c r="C56">
        <v>89</v>
      </c>
      <c r="D56">
        <v>89</v>
      </c>
      <c r="E56">
        <v>0</v>
      </c>
    </row>
    <row r="57" spans="2:5" hidden="1" x14ac:dyDescent="0.35">
      <c r="B57" t="s">
        <v>426</v>
      </c>
      <c r="C57">
        <v>1</v>
      </c>
      <c r="D57">
        <v>1</v>
      </c>
      <c r="E57">
        <v>0</v>
      </c>
    </row>
    <row r="58" spans="2:5" hidden="1" x14ac:dyDescent="0.35">
      <c r="B58" t="s">
        <v>436</v>
      </c>
      <c r="C58">
        <v>4</v>
      </c>
      <c r="D58">
        <v>4</v>
      </c>
      <c r="E58">
        <v>0</v>
      </c>
    </row>
    <row r="59" spans="2:5" hidden="1" x14ac:dyDescent="0.35">
      <c r="B59" t="s">
        <v>435</v>
      </c>
      <c r="C59">
        <v>49</v>
      </c>
      <c r="D59">
        <v>49</v>
      </c>
      <c r="E59">
        <v>0</v>
      </c>
    </row>
    <row r="60" spans="2:5" hidden="1" x14ac:dyDescent="0.35">
      <c r="B60" t="s">
        <v>431</v>
      </c>
      <c r="C60">
        <v>13</v>
      </c>
      <c r="D60">
        <v>13</v>
      </c>
      <c r="E60">
        <v>0</v>
      </c>
    </row>
    <row r="61" spans="2:5" hidden="1" x14ac:dyDescent="0.35">
      <c r="B61" t="s">
        <v>430</v>
      </c>
      <c r="C61">
        <v>10</v>
      </c>
      <c r="D61">
        <v>10</v>
      </c>
      <c r="E61">
        <v>0</v>
      </c>
    </row>
    <row r="62" spans="2:5" hidden="1" x14ac:dyDescent="0.35">
      <c r="B62" t="s">
        <v>432</v>
      </c>
      <c r="C62">
        <v>12</v>
      </c>
      <c r="D62">
        <v>12</v>
      </c>
      <c r="E62">
        <v>0</v>
      </c>
    </row>
    <row r="63" spans="2:5" hidden="1" x14ac:dyDescent="0.35">
      <c r="B63" t="s">
        <v>447</v>
      </c>
      <c r="C63">
        <v>3</v>
      </c>
      <c r="D63">
        <v>3</v>
      </c>
      <c r="E63">
        <v>0</v>
      </c>
    </row>
    <row r="64" spans="2:5" hidden="1" x14ac:dyDescent="0.35">
      <c r="B64" t="s">
        <v>458</v>
      </c>
      <c r="C64">
        <v>9</v>
      </c>
      <c r="D64">
        <v>9</v>
      </c>
      <c r="E64">
        <v>0</v>
      </c>
    </row>
    <row r="65" spans="2:5" hidden="1" x14ac:dyDescent="0.35">
      <c r="B65" t="s">
        <v>462</v>
      </c>
      <c r="C65">
        <v>12</v>
      </c>
      <c r="D65">
        <v>12</v>
      </c>
      <c r="E65">
        <v>0</v>
      </c>
    </row>
    <row r="66" spans="2:5" hidden="1" x14ac:dyDescent="0.35">
      <c r="B66" t="s">
        <v>491</v>
      </c>
      <c r="C66">
        <v>14</v>
      </c>
      <c r="D66">
        <v>14</v>
      </c>
      <c r="E66">
        <v>0</v>
      </c>
    </row>
    <row r="67" spans="2:5" hidden="1" x14ac:dyDescent="0.35">
      <c r="B67" t="s">
        <v>489</v>
      </c>
      <c r="C67">
        <v>42</v>
      </c>
      <c r="D67">
        <v>42</v>
      </c>
      <c r="E67">
        <v>0</v>
      </c>
    </row>
    <row r="68" spans="2:5" hidden="1" x14ac:dyDescent="0.35">
      <c r="B68" t="s">
        <v>501</v>
      </c>
      <c r="C68">
        <v>1</v>
      </c>
      <c r="D68">
        <v>1</v>
      </c>
      <c r="E68">
        <v>0</v>
      </c>
    </row>
    <row r="69" spans="2:5" hidden="1" x14ac:dyDescent="0.35">
      <c r="B69" t="s">
        <v>518</v>
      </c>
      <c r="C69">
        <v>10</v>
      </c>
      <c r="D69">
        <v>10</v>
      </c>
      <c r="E69">
        <v>0</v>
      </c>
    </row>
    <row r="70" spans="2:5" hidden="1" x14ac:dyDescent="0.35">
      <c r="B70" t="s">
        <v>575</v>
      </c>
      <c r="C70">
        <v>5</v>
      </c>
      <c r="D70">
        <v>5</v>
      </c>
      <c r="E70">
        <v>0</v>
      </c>
    </row>
    <row r="71" spans="2:5" hidden="1" x14ac:dyDescent="0.35">
      <c r="B71" t="s">
        <v>573</v>
      </c>
      <c r="C71">
        <v>2</v>
      </c>
      <c r="D71">
        <v>2</v>
      </c>
      <c r="E71">
        <v>0</v>
      </c>
    </row>
    <row r="72" spans="2:5" hidden="1" x14ac:dyDescent="0.35">
      <c r="B72" t="s">
        <v>568</v>
      </c>
      <c r="C72">
        <v>1</v>
      </c>
      <c r="D72">
        <v>1</v>
      </c>
      <c r="E72">
        <v>0</v>
      </c>
    </row>
    <row r="73" spans="2:5" hidden="1" x14ac:dyDescent="0.35">
      <c r="B73" t="s">
        <v>583</v>
      </c>
      <c r="C73">
        <v>26</v>
      </c>
      <c r="D73">
        <v>26</v>
      </c>
      <c r="E73">
        <v>0</v>
      </c>
    </row>
    <row r="74" spans="2:5" hidden="1" x14ac:dyDescent="0.35">
      <c r="B74" t="s">
        <v>591</v>
      </c>
      <c r="C74">
        <v>12</v>
      </c>
      <c r="D74">
        <v>12</v>
      </c>
      <c r="E74">
        <v>0</v>
      </c>
    </row>
    <row r="75" spans="2:5" hidden="1" x14ac:dyDescent="0.35">
      <c r="B75" t="s">
        <v>592</v>
      </c>
      <c r="C75">
        <v>2</v>
      </c>
      <c r="D75">
        <v>2</v>
      </c>
      <c r="E75">
        <v>0</v>
      </c>
    </row>
    <row r="76" spans="2:5" hidden="1" x14ac:dyDescent="0.35">
      <c r="B76" t="s">
        <v>593</v>
      </c>
      <c r="C76">
        <v>4</v>
      </c>
      <c r="D76">
        <v>4</v>
      </c>
      <c r="E76">
        <v>0</v>
      </c>
    </row>
    <row r="77" spans="2:5" hidden="1" x14ac:dyDescent="0.35">
      <c r="B77" t="s">
        <v>579</v>
      </c>
      <c r="C77">
        <v>20</v>
      </c>
      <c r="D77">
        <v>20</v>
      </c>
      <c r="E77">
        <v>0</v>
      </c>
    </row>
    <row r="78" spans="2:5" hidden="1" x14ac:dyDescent="0.35">
      <c r="B78" t="s">
        <v>614</v>
      </c>
      <c r="C78">
        <v>60</v>
      </c>
      <c r="D78">
        <v>60</v>
      </c>
      <c r="E78">
        <v>0</v>
      </c>
    </row>
    <row r="79" spans="2:5" hidden="1" x14ac:dyDescent="0.35">
      <c r="B79" t="s">
        <v>613</v>
      </c>
      <c r="C79">
        <v>20</v>
      </c>
      <c r="D79">
        <v>20</v>
      </c>
      <c r="E79">
        <v>0</v>
      </c>
    </row>
    <row r="80" spans="2:5" hidden="1" x14ac:dyDescent="0.35">
      <c r="B80" t="s">
        <v>624</v>
      </c>
      <c r="C80">
        <v>44</v>
      </c>
      <c r="D80">
        <v>44</v>
      </c>
      <c r="E80">
        <v>0</v>
      </c>
    </row>
    <row r="81" spans="2:5" hidden="1" x14ac:dyDescent="0.35">
      <c r="B81" t="s">
        <v>625</v>
      </c>
      <c r="C81">
        <v>23</v>
      </c>
      <c r="D81">
        <v>23</v>
      </c>
      <c r="E81">
        <v>0</v>
      </c>
    </row>
    <row r="82" spans="2:5" hidden="1" x14ac:dyDescent="0.35">
      <c r="B82" t="s">
        <v>656</v>
      </c>
      <c r="C82">
        <v>2</v>
      </c>
      <c r="D82">
        <v>2</v>
      </c>
      <c r="E82">
        <v>0</v>
      </c>
    </row>
    <row r="83" spans="2:5" x14ac:dyDescent="0.35">
      <c r="B83" t="s">
        <v>643</v>
      </c>
      <c r="C83">
        <v>24</v>
      </c>
      <c r="D83">
        <v>23</v>
      </c>
      <c r="E83">
        <v>1</v>
      </c>
    </row>
    <row r="84" spans="2:5" hidden="1" x14ac:dyDescent="0.35">
      <c r="B84" t="s">
        <v>632</v>
      </c>
      <c r="C84">
        <v>20</v>
      </c>
      <c r="D84">
        <v>20</v>
      </c>
      <c r="E84">
        <v>0</v>
      </c>
    </row>
    <row r="85" spans="2:5" hidden="1" x14ac:dyDescent="0.35">
      <c r="B85" t="s">
        <v>653</v>
      </c>
      <c r="C85">
        <v>2</v>
      </c>
      <c r="D85">
        <v>2</v>
      </c>
      <c r="E85">
        <v>0</v>
      </c>
    </row>
    <row r="86" spans="2:5" hidden="1" x14ac:dyDescent="0.35">
      <c r="B86" t="s">
        <v>655</v>
      </c>
      <c r="C86">
        <v>10</v>
      </c>
      <c r="D86">
        <v>10</v>
      </c>
      <c r="E86">
        <v>0</v>
      </c>
    </row>
    <row r="87" spans="2:5" hidden="1" x14ac:dyDescent="0.35">
      <c r="B87" t="s">
        <v>675</v>
      </c>
      <c r="C87">
        <v>6</v>
      </c>
      <c r="D87">
        <v>6</v>
      </c>
      <c r="E87">
        <v>0</v>
      </c>
    </row>
    <row r="88" spans="2:5" x14ac:dyDescent="0.35">
      <c r="B88" t="s">
        <v>683</v>
      </c>
      <c r="C88">
        <v>12</v>
      </c>
      <c r="D88">
        <v>8</v>
      </c>
      <c r="E88">
        <v>4</v>
      </c>
    </row>
    <row r="89" spans="2:5" hidden="1" x14ac:dyDescent="0.35">
      <c r="B89" t="s">
        <v>687</v>
      </c>
      <c r="C89">
        <v>5</v>
      </c>
      <c r="D89">
        <v>5</v>
      </c>
      <c r="E89">
        <v>0</v>
      </c>
    </row>
    <row r="90" spans="2:5" hidden="1" x14ac:dyDescent="0.35">
      <c r="B90" t="s">
        <v>719</v>
      </c>
      <c r="C90">
        <v>1</v>
      </c>
      <c r="D90">
        <v>1</v>
      </c>
      <c r="E90">
        <v>0</v>
      </c>
    </row>
    <row r="91" spans="2:5" hidden="1" x14ac:dyDescent="0.35">
      <c r="B91" t="s">
        <v>720</v>
      </c>
      <c r="C91">
        <v>2</v>
      </c>
      <c r="D91">
        <v>2</v>
      </c>
      <c r="E91">
        <v>0</v>
      </c>
    </row>
    <row r="92" spans="2:5" hidden="1" x14ac:dyDescent="0.35">
      <c r="B92" t="s">
        <v>718</v>
      </c>
      <c r="C92">
        <v>4</v>
      </c>
      <c r="D92">
        <v>4</v>
      </c>
      <c r="E92">
        <v>0</v>
      </c>
    </row>
    <row r="93" spans="2:5" hidden="1" x14ac:dyDescent="0.35">
      <c r="B93" t="s">
        <v>729</v>
      </c>
      <c r="C93">
        <v>247</v>
      </c>
      <c r="D93">
        <v>247</v>
      </c>
      <c r="E93">
        <v>0</v>
      </c>
    </row>
    <row r="94" spans="2:5" hidden="1" x14ac:dyDescent="0.35">
      <c r="B94" t="s">
        <v>728</v>
      </c>
      <c r="C94">
        <v>26</v>
      </c>
      <c r="D94">
        <v>26</v>
      </c>
      <c r="E94">
        <v>0</v>
      </c>
    </row>
    <row r="95" spans="2:5" hidden="1" x14ac:dyDescent="0.35">
      <c r="B95" t="s">
        <v>744</v>
      </c>
      <c r="C95">
        <v>38</v>
      </c>
      <c r="D95">
        <v>38</v>
      </c>
      <c r="E95">
        <v>0</v>
      </c>
    </row>
    <row r="96" spans="2:5" hidden="1" x14ac:dyDescent="0.35">
      <c r="B96" t="s">
        <v>745</v>
      </c>
      <c r="C96">
        <v>1</v>
      </c>
      <c r="D96">
        <v>1</v>
      </c>
      <c r="E96">
        <v>0</v>
      </c>
    </row>
    <row r="97" spans="2:5" hidden="1" x14ac:dyDescent="0.35">
      <c r="B97" t="s">
        <v>748</v>
      </c>
      <c r="C97">
        <v>2</v>
      </c>
      <c r="D97">
        <v>2</v>
      </c>
      <c r="E97">
        <v>0</v>
      </c>
    </row>
    <row r="98" spans="2:5" x14ac:dyDescent="0.35">
      <c r="B98" s="108" t="s">
        <v>763</v>
      </c>
      <c r="C98" s="108">
        <v>88</v>
      </c>
      <c r="D98" s="108">
        <v>81</v>
      </c>
      <c r="E98" s="108">
        <v>7</v>
      </c>
    </row>
    <row r="99" spans="2:5" x14ac:dyDescent="0.35">
      <c r="B99" t="s">
        <v>765</v>
      </c>
      <c r="C99">
        <v>23</v>
      </c>
      <c r="D99">
        <v>22</v>
      </c>
      <c r="E99">
        <v>1</v>
      </c>
    </row>
    <row r="100" spans="2:5" hidden="1" x14ac:dyDescent="0.35">
      <c r="B100" t="s">
        <v>764</v>
      </c>
      <c r="C100">
        <v>1</v>
      </c>
      <c r="D100">
        <v>1</v>
      </c>
      <c r="E100">
        <v>0</v>
      </c>
    </row>
    <row r="101" spans="2:5" hidden="1" x14ac:dyDescent="0.35">
      <c r="B101" t="s">
        <v>787</v>
      </c>
      <c r="C101">
        <v>2</v>
      </c>
      <c r="D101">
        <v>2</v>
      </c>
      <c r="E101">
        <v>0</v>
      </c>
    </row>
    <row r="102" spans="2:5" hidden="1" x14ac:dyDescent="0.35">
      <c r="B102" t="s">
        <v>791</v>
      </c>
      <c r="C102">
        <v>24</v>
      </c>
      <c r="D102">
        <v>24</v>
      </c>
      <c r="E102">
        <v>0</v>
      </c>
    </row>
    <row r="103" spans="2:5" hidden="1" x14ac:dyDescent="0.35">
      <c r="B103" t="s">
        <v>813</v>
      </c>
      <c r="C103">
        <v>83</v>
      </c>
      <c r="D103">
        <v>83</v>
      </c>
      <c r="E103">
        <v>0</v>
      </c>
    </row>
    <row r="104" spans="2:5" hidden="1" x14ac:dyDescent="0.35">
      <c r="B104" t="s">
        <v>814</v>
      </c>
      <c r="C104">
        <v>15</v>
      </c>
      <c r="D104">
        <v>15</v>
      </c>
      <c r="E104">
        <v>0</v>
      </c>
    </row>
    <row r="105" spans="2:5" hidden="1" x14ac:dyDescent="0.35">
      <c r="B105" t="s">
        <v>815</v>
      </c>
      <c r="C105">
        <v>20</v>
      </c>
      <c r="D105">
        <v>20</v>
      </c>
      <c r="E105">
        <v>0</v>
      </c>
    </row>
    <row r="106" spans="2:5" hidden="1" x14ac:dyDescent="0.35">
      <c r="B106" t="s">
        <v>816</v>
      </c>
      <c r="C106">
        <v>20</v>
      </c>
      <c r="D106">
        <v>20</v>
      </c>
      <c r="E106">
        <v>0</v>
      </c>
    </row>
    <row r="107" spans="2:5" hidden="1" x14ac:dyDescent="0.35">
      <c r="B107" t="s">
        <v>818</v>
      </c>
      <c r="C107">
        <v>2</v>
      </c>
      <c r="D107">
        <v>2</v>
      </c>
      <c r="E107">
        <v>0</v>
      </c>
    </row>
    <row r="108" spans="2:5" hidden="1" x14ac:dyDescent="0.35">
      <c r="B108" t="s">
        <v>841</v>
      </c>
      <c r="C108">
        <v>2</v>
      </c>
      <c r="D108">
        <v>2</v>
      </c>
      <c r="E108">
        <v>0</v>
      </c>
    </row>
    <row r="109" spans="2:5" hidden="1" x14ac:dyDescent="0.35">
      <c r="B109" t="s">
        <v>843</v>
      </c>
      <c r="C109">
        <v>1</v>
      </c>
      <c r="D109">
        <v>1</v>
      </c>
      <c r="E109">
        <v>0</v>
      </c>
    </row>
    <row r="110" spans="2:5" hidden="1" x14ac:dyDescent="0.35">
      <c r="B110" t="s">
        <v>842</v>
      </c>
      <c r="C110">
        <v>25</v>
      </c>
      <c r="D110">
        <v>25</v>
      </c>
      <c r="E110">
        <v>0</v>
      </c>
    </row>
    <row r="111" spans="2:5" hidden="1" x14ac:dyDescent="0.35">
      <c r="B111" t="s">
        <v>856</v>
      </c>
      <c r="C111">
        <v>1</v>
      </c>
      <c r="D111">
        <v>1</v>
      </c>
      <c r="E111">
        <v>0</v>
      </c>
    </row>
    <row r="112" spans="2:5" hidden="1" x14ac:dyDescent="0.35">
      <c r="B112" t="s">
        <v>862</v>
      </c>
      <c r="C112">
        <v>60</v>
      </c>
      <c r="D112">
        <v>60</v>
      </c>
      <c r="E112">
        <v>0</v>
      </c>
    </row>
    <row r="113" spans="2:5" hidden="1" x14ac:dyDescent="0.35">
      <c r="B113" t="s">
        <v>869</v>
      </c>
      <c r="C113">
        <v>1</v>
      </c>
      <c r="D113">
        <v>1</v>
      </c>
      <c r="E113">
        <v>0</v>
      </c>
    </row>
    <row r="114" spans="2:5" x14ac:dyDescent="0.35">
      <c r="B114" t="s">
        <v>880</v>
      </c>
      <c r="C114">
        <v>80</v>
      </c>
      <c r="D114">
        <v>50</v>
      </c>
      <c r="E114">
        <v>30</v>
      </c>
    </row>
    <row r="115" spans="2:5" x14ac:dyDescent="0.35">
      <c r="B115" t="s">
        <v>900</v>
      </c>
      <c r="C115">
        <v>82</v>
      </c>
      <c r="D115">
        <v>74</v>
      </c>
      <c r="E115">
        <v>8</v>
      </c>
    </row>
    <row r="116" spans="2:5" x14ac:dyDescent="0.35">
      <c r="B116" s="108" t="s">
        <v>895</v>
      </c>
      <c r="C116" s="108">
        <v>15</v>
      </c>
      <c r="D116" s="108">
        <v>2</v>
      </c>
      <c r="E116" s="108">
        <v>13</v>
      </c>
    </row>
    <row r="117" spans="2:5" hidden="1" x14ac:dyDescent="0.35">
      <c r="B117" t="s">
        <v>892</v>
      </c>
      <c r="C117">
        <v>2</v>
      </c>
      <c r="D117">
        <v>2</v>
      </c>
      <c r="E117">
        <v>0</v>
      </c>
    </row>
    <row r="118" spans="2:5" hidden="1" x14ac:dyDescent="0.35">
      <c r="B118" t="s">
        <v>928</v>
      </c>
      <c r="C118">
        <v>4</v>
      </c>
      <c r="D118">
        <v>4</v>
      </c>
      <c r="E118">
        <v>0</v>
      </c>
    </row>
    <row r="119" spans="2:5" hidden="1" x14ac:dyDescent="0.35">
      <c r="B119" t="s">
        <v>925</v>
      </c>
      <c r="C119">
        <v>35</v>
      </c>
      <c r="D119">
        <v>35</v>
      </c>
      <c r="E119">
        <v>0</v>
      </c>
    </row>
    <row r="120" spans="2:5" hidden="1" x14ac:dyDescent="0.35">
      <c r="B120" t="s">
        <v>955</v>
      </c>
      <c r="C120">
        <v>16</v>
      </c>
      <c r="D120">
        <v>16</v>
      </c>
      <c r="E120">
        <v>0</v>
      </c>
    </row>
    <row r="121" spans="2:5" hidden="1" x14ac:dyDescent="0.35">
      <c r="B121" t="s">
        <v>962</v>
      </c>
      <c r="C121">
        <v>1</v>
      </c>
      <c r="D121">
        <v>1</v>
      </c>
      <c r="E121">
        <v>0</v>
      </c>
    </row>
    <row r="122" spans="2:5" hidden="1" x14ac:dyDescent="0.35">
      <c r="B122" t="s">
        <v>956</v>
      </c>
      <c r="C122">
        <v>2</v>
      </c>
      <c r="D122">
        <v>2</v>
      </c>
      <c r="E122">
        <v>0</v>
      </c>
    </row>
    <row r="123" spans="2:5" hidden="1" x14ac:dyDescent="0.35">
      <c r="B123" t="s">
        <v>957</v>
      </c>
      <c r="C123">
        <v>12</v>
      </c>
      <c r="D123">
        <v>12</v>
      </c>
      <c r="E123">
        <v>0</v>
      </c>
    </row>
    <row r="124" spans="2:5" hidden="1" x14ac:dyDescent="0.35">
      <c r="B124" t="s">
        <v>958</v>
      </c>
      <c r="C124">
        <v>14</v>
      </c>
      <c r="D124">
        <v>14</v>
      </c>
      <c r="E124">
        <v>0</v>
      </c>
    </row>
    <row r="125" spans="2:5" x14ac:dyDescent="0.35">
      <c r="B125" t="s">
        <v>959</v>
      </c>
      <c r="C125">
        <v>55</v>
      </c>
      <c r="D125">
        <v>39</v>
      </c>
      <c r="E125">
        <v>16</v>
      </c>
    </row>
    <row r="126" spans="2:5" x14ac:dyDescent="0.35">
      <c r="B126" t="s">
        <v>981</v>
      </c>
      <c r="C126">
        <v>11</v>
      </c>
      <c r="D126">
        <v>10</v>
      </c>
      <c r="E126">
        <v>1</v>
      </c>
    </row>
    <row r="127" spans="2:5" hidden="1" x14ac:dyDescent="0.35">
      <c r="B127" t="s">
        <v>975</v>
      </c>
      <c r="C127">
        <v>20</v>
      </c>
      <c r="D127">
        <v>20</v>
      </c>
      <c r="E127">
        <v>0</v>
      </c>
    </row>
    <row r="128" spans="2:5" hidden="1" x14ac:dyDescent="0.35">
      <c r="B128" t="s">
        <v>976</v>
      </c>
      <c r="C128">
        <v>1</v>
      </c>
      <c r="D128">
        <v>1</v>
      </c>
      <c r="E128">
        <v>0</v>
      </c>
    </row>
    <row r="129" spans="2:5" hidden="1" x14ac:dyDescent="0.35">
      <c r="B129" t="s">
        <v>977</v>
      </c>
      <c r="C129">
        <v>1</v>
      </c>
      <c r="D129">
        <v>1</v>
      </c>
      <c r="E129">
        <v>0</v>
      </c>
    </row>
    <row r="130" spans="2:5" x14ac:dyDescent="0.35">
      <c r="B130" t="s">
        <v>979</v>
      </c>
      <c r="C130">
        <v>35</v>
      </c>
      <c r="D130">
        <v>15</v>
      </c>
      <c r="E130">
        <v>20</v>
      </c>
    </row>
    <row r="131" spans="2:5" hidden="1" x14ac:dyDescent="0.35">
      <c r="B131" t="s">
        <v>980</v>
      </c>
      <c r="C131">
        <v>125</v>
      </c>
      <c r="D131">
        <v>125</v>
      </c>
      <c r="E131">
        <v>0</v>
      </c>
    </row>
    <row r="132" spans="2:5" hidden="1" x14ac:dyDescent="0.35">
      <c r="B132" t="s">
        <v>1022</v>
      </c>
      <c r="C132">
        <v>56</v>
      </c>
      <c r="D132">
        <v>56</v>
      </c>
      <c r="E132">
        <v>0</v>
      </c>
    </row>
    <row r="133" spans="2:5" hidden="1" x14ac:dyDescent="0.35">
      <c r="B133" t="s">
        <v>1023</v>
      </c>
      <c r="C133">
        <v>4</v>
      </c>
      <c r="D133">
        <v>4</v>
      </c>
      <c r="E133">
        <v>0</v>
      </c>
    </row>
    <row r="134" spans="2:5" x14ac:dyDescent="0.35">
      <c r="B134" s="108" t="s">
        <v>1024</v>
      </c>
      <c r="C134" s="108">
        <v>32</v>
      </c>
      <c r="D134" s="108">
        <v>28</v>
      </c>
      <c r="E134" s="108">
        <v>4</v>
      </c>
    </row>
    <row r="135" spans="2:5" x14ac:dyDescent="0.35">
      <c r="B135" t="s">
        <v>1049</v>
      </c>
      <c r="C135">
        <v>5</v>
      </c>
      <c r="D135">
        <v>1</v>
      </c>
      <c r="E135">
        <v>4</v>
      </c>
    </row>
    <row r="136" spans="2:5" hidden="1" x14ac:dyDescent="0.35">
      <c r="B136" t="s">
        <v>1050</v>
      </c>
      <c r="C136">
        <v>1</v>
      </c>
      <c r="D136">
        <v>1</v>
      </c>
      <c r="E136">
        <v>0</v>
      </c>
    </row>
    <row r="137" spans="2:5" x14ac:dyDescent="0.35">
      <c r="B137" t="s">
        <v>1114</v>
      </c>
      <c r="C137">
        <v>64</v>
      </c>
      <c r="D137">
        <v>32</v>
      </c>
      <c r="E137">
        <v>32</v>
      </c>
    </row>
    <row r="138" spans="2:5" x14ac:dyDescent="0.35">
      <c r="B138" t="s">
        <v>1095</v>
      </c>
      <c r="C138">
        <v>25</v>
      </c>
      <c r="D138">
        <v>15</v>
      </c>
      <c r="E138">
        <v>10</v>
      </c>
    </row>
    <row r="139" spans="2:5" hidden="1" x14ac:dyDescent="0.35">
      <c r="B139" t="s">
        <v>1123</v>
      </c>
      <c r="C139">
        <v>1</v>
      </c>
      <c r="D139">
        <v>1</v>
      </c>
      <c r="E139">
        <v>0</v>
      </c>
    </row>
    <row r="140" spans="2:5" x14ac:dyDescent="0.35">
      <c r="B140" s="107" t="s">
        <v>181</v>
      </c>
      <c r="C140" s="107">
        <v>3845</v>
      </c>
      <c r="D140" s="107">
        <v>3659</v>
      </c>
      <c r="E140" s="107">
        <v>186</v>
      </c>
    </row>
  </sheetData>
  <autoFilter ref="B6:E140" xr:uid="{B17A64E4-B0F4-480E-B8C3-EEF26E3C11F6}">
    <filterColumn colId="3">
      <filters>
        <filter val="1"/>
        <filter val="10"/>
        <filter val="13"/>
        <filter val="16"/>
        <filter val="186"/>
        <filter val="20"/>
        <filter val="21"/>
        <filter val="30"/>
        <filter val="32"/>
        <filter val="4"/>
        <filter val="5"/>
        <filter val="7"/>
        <filter val="8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2023-06-27T06:55:10Z</cp:lastPrinted>
  <dcterms:created xsi:type="dcterms:W3CDTF">2020-03-12T07:09:25Z</dcterms:created>
  <dcterms:modified xsi:type="dcterms:W3CDTF">2023-06-29T08:08:29Z</dcterms:modified>
</cp:coreProperties>
</file>